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jwpu365-my.sharepoint.com/personal/k_tryba_mazowia_eu/Documents/Pulpit/Rewitalizacja 3.0 dokumentacja/Na stronę dokumenty/wyniki merytoryczna/"/>
    </mc:Choice>
  </mc:AlternateContent>
  <xr:revisionPtr revIDLastSave="0" documentId="8_{D96906CE-F93D-48DE-AC1A-06DD9DF1D81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a projektów" sheetId="4" r:id="rId1"/>
  </sheets>
  <definedNames>
    <definedName name="_xlnm._FilterDatabase" localSheetId="0" hidden="1">'Lista projektów'!$A$4:$L$22</definedName>
    <definedName name="daneProjekto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4" l="1"/>
  <c r="I15" i="4"/>
  <c r="K14" i="4"/>
  <c r="K19" i="4"/>
  <c r="H22" i="4"/>
  <c r="K20" i="4"/>
  <c r="K21" i="4"/>
  <c r="K7" i="4"/>
  <c r="K8" i="4"/>
  <c r="K9" i="4"/>
  <c r="K10" i="4"/>
  <c r="K11" i="4"/>
  <c r="K12" i="4"/>
  <c r="K13" i="4"/>
  <c r="K6" i="4"/>
</calcChain>
</file>

<file path=xl/sharedStrings.xml><?xml version="1.0" encoding="utf-8"?>
<sst xmlns="http://schemas.openxmlformats.org/spreadsheetml/2006/main" count="144" uniqueCount="82">
  <si>
    <t xml:space="preserve">Załącznik do uchwały nr ................... Zarządu Województwa Mazowieckiego z dnia ..................... </t>
  </si>
  <si>
    <t>Wyniki oceny projektów złożonych w ramach naboru wniosków o dofinansowanie projektów objętych gminnymi programami rewitalizacji „Regionalne Granty na Rewitalizację na Mazowszu”</t>
  </si>
  <si>
    <t>Projekty skierowane do dofinansowania w roku 2026</t>
  </si>
  <si>
    <t>Lp.</t>
  </si>
  <si>
    <t>Instytucja Organizująca Nabór/ Instytucja prowadząca nabór</t>
  </si>
  <si>
    <t>Numer projektu</t>
  </si>
  <si>
    <t>Typ projektu</t>
  </si>
  <si>
    <t>Nazwa wnioskodawcy</t>
  </si>
  <si>
    <t>Tytuł projektu</t>
  </si>
  <si>
    <t>Data i godzina wpływu</t>
  </si>
  <si>
    <t xml:space="preserve">Wnioskowane dofinansowanie </t>
  </si>
  <si>
    <t>Przyznane dofinansowanie</t>
  </si>
  <si>
    <t xml:space="preserve">Wynik oceny projektu </t>
  </si>
  <si>
    <t xml:space="preserve">Procent maksymalnej liczby punktów możliwych do uzyskania </t>
  </si>
  <si>
    <t>Komentarz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</si>
  <si>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</si>
  <si>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</si>
  <si>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</si>
  <si>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</si>
  <si>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</si>
  <si>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</si>
  <si>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</si>
  <si>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</si>
  <si>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</si>
  <si>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</si>
  <si>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</si>
  <si>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</si>
  <si>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Mazowiecka Jednostka Wdrażania Programów Unijnych</t>
  </si>
  <si>
    <t>WWR-3.410.1-45/2026</t>
  </si>
  <si>
    <t>zintegrowany</t>
  </si>
  <si>
    <t>Miasto Pruszków</t>
  </si>
  <si>
    <t>Rewitalizacja miejskich podwórek w Pruszkowie</t>
  </si>
  <si>
    <t>2026-07-17 13:52:00</t>
  </si>
  <si>
    <t>Brak danych</t>
  </si>
  <si>
    <t>WWR-3.410.1-3/2026</t>
  </si>
  <si>
    <t>społeczny</t>
  </si>
  <si>
    <t>Gmina Klwów</t>
  </si>
  <si>
    <t>KONTAKT – CYKL SPOTKAŃ MIEDZYPOKOLENIOWYCH i AKTYWIZUJĄCYCH MIESZKAŃCÓW</t>
  </si>
  <si>
    <t>2026-07-07 16:40:00</t>
  </si>
  <si>
    <t>WWR-3.410.1-26/2026</t>
  </si>
  <si>
    <t>GMINA KOZIENICE</t>
  </si>
  <si>
    <t>Spotkajmy się w Bibliotece</t>
  </si>
  <si>
    <t>2026-07-17 08:58:00</t>
  </si>
  <si>
    <t>WWR-3.410.1-32/2026</t>
  </si>
  <si>
    <t>MIASTO WĘGRÓW</t>
  </si>
  <si>
    <t>Aktywni dla Węgrowa – mieszkańcy współtworzą rewitalizację miasta Węgrowa- etap I</t>
  </si>
  <si>
    <t>2026-07-17 10:40:00</t>
  </si>
  <si>
    <t>WWR-3.410.1-56/2026</t>
  </si>
  <si>
    <t>Urząd Gminy Michałowice</t>
  </si>
  <si>
    <t>Park dobrych relacji</t>
  </si>
  <si>
    <t>2026-07-17 16:44:00</t>
  </si>
  <si>
    <t>WWR-3.410.1-5/2026</t>
  </si>
  <si>
    <t>Gmina Belsk Duży</t>
  </si>
  <si>
    <t>Bliżej siebie – rewitalizacja więzi społecznych poprzez tradycję, kulturę i integrację mieszkańców Gminy Belsk Duży</t>
  </si>
  <si>
    <t>2026-07-10 13:31:00</t>
  </si>
  <si>
    <t>WWR-3.410.1-46/2026</t>
  </si>
  <si>
    <t>GMINA I MIASTO ŻUROMIN</t>
  </si>
  <si>
    <t>Korzenie wspólnoty - Żuromińska Sieć Wsparcia</t>
  </si>
  <si>
    <t>2026-07-17 14:18:00</t>
  </si>
  <si>
    <t>WWR-3.410.1-15/2026</t>
  </si>
  <si>
    <t>Gmina – Miasto Płock</t>
  </si>
  <si>
    <t>To My! Jesień w strefie rewitalizacji</t>
  </si>
  <si>
    <t>2026-07-16 14:04:00</t>
  </si>
  <si>
    <t>WWR-3.410.1-30/2026</t>
  </si>
  <si>
    <t>Gmina Milanówek</t>
  </si>
  <si>
    <t>„Dzień dobry! Festiwal - Sploty Historii”</t>
  </si>
  <si>
    <t>2026-07-17 10:11:00</t>
  </si>
  <si>
    <t>SUMA:</t>
  </si>
  <si>
    <t>Próg wyczerpania alokacji</t>
  </si>
  <si>
    <t>Numer FEMA</t>
  </si>
  <si>
    <t>WWR-3.410.1-51/2026</t>
  </si>
  <si>
    <t>Gmina Wołomin</t>
  </si>
  <si>
    <t>Odkrywamy Wołomin – śladami historii, architektury i rewitalizacji</t>
  </si>
  <si>
    <t>2026-07-17 14:47:00</t>
  </si>
  <si>
    <t>WWR-3.410.1-20/2026</t>
  </si>
  <si>
    <t>Gmina Brok</t>
  </si>
  <si>
    <t>BROK 525 – Historia, Dziedzictwo, Wspólnota</t>
  </si>
  <si>
    <t>2026-07-16 15:33:00</t>
  </si>
  <si>
    <t>WWR-3.410.1-2/2026</t>
  </si>
  <si>
    <t>Miasto Zielonka</t>
  </si>
  <si>
    <t>Nowe Możliwości - społeczny program aktywizacji seniorów i liderów sąsiedzkich na obszarze rewitalizacji Miasta Zielonka</t>
  </si>
  <si>
    <t>2026-07-07 10:41:00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</si>
</sst>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</numFmts>
  <fonts count="29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2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Czcionka tekstu podstawowego"/>
      <family val="2"/>
      <charset val="238"/>
    </font>
    <font>
      <sz val="20"/>
      <color theme="0"/>
      <name val="Czcionka tekstu podstawowego"/>
      <family val="2"/>
      <charset val="238"/>
    </font>
    <font>
      <sz val="20"/>
      <color theme="3" tint="0.89999084444715716"/>
      <name val="Czcionka tekstu podstawowego"/>
      <family val="2"/>
      <charset val="238"/>
    </font>
    <font>
      <sz val="8"/>
      <name val="Aptos Narrow"/>
      <family val="2"/>
      <charset val="238"/>
      <scheme val="minor"/>
    </font>
    <font>
      <sz val="20"/>
      <color theme="3" tint="0.89999084444715716"/>
      <name val="Arial"/>
      <family val="2"/>
      <charset val="238"/>
    </font>
    <font>
      <b/>
      <sz val="20"/>
      <color theme="1"/>
      <name val="Czcionka tekstu podstawowego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35">
    <xf numFmtId="0" fontId="0" fillId="0" borderId="0" xfId="0"/>
    <xf numFmtId="0" fontId="21" fillId="0" borderId="0" xfId="43" applyFont="1" applyAlignment="1">
      <alignment vertical="center" wrapText="1"/>
    </xf>
    <xf numFmtId="0" fontId="21" fillId="0" borderId="0" xfId="43" applyFont="1"/>
    <xf numFmtId="0" fontId="22" fillId="33" borderId="10" xfId="43" applyFont="1" applyFill="1" applyBorder="1" applyAlignment="1">
      <alignment horizontal="center" vertical="center" wrapText="1"/>
    </xf>
    <xf numFmtId="0" fontId="22" fillId="33" borderId="11" xfId="43" applyFont="1" applyFill="1" applyBorder="1" applyAlignment="1">
      <alignment horizontal="center" vertical="center" wrapText="1"/>
    </xf>
    <xf numFmtId="49" fontId="20" fillId="33" borderId="15" xfId="43" applyNumberFormat="1" applyFont="1" applyFill="1" applyBorder="1" applyAlignment="1">
      <alignment horizontal="center" vertical="center"/>
    </xf>
    <xf numFmtId="49" fontId="20" fillId="33" borderId="16" xfId="43" applyNumberFormat="1" applyFont="1" applyFill="1" applyBorder="1" applyAlignment="1">
      <alignment horizontal="center" vertical="center"/>
    </xf>
    <xf numFmtId="0" fontId="23" fillId="0" borderId="10" xfId="43" applyFont="1" applyBorder="1" applyAlignment="1">
      <alignment horizontal="center" vertical="center" wrapText="1"/>
    </xf>
    <xf numFmtId="0" fontId="24" fillId="0" borderId="10" xfId="43" applyFont="1" applyBorder="1" applyAlignment="1">
      <alignment horizontal="center" vertical="center" wrapText="1"/>
    </xf>
    <xf numFmtId="44" fontId="21" fillId="0" borderId="0" xfId="43" applyNumberFormat="1" applyFont="1"/>
    <xf numFmtId="165" fontId="21" fillId="0" borderId="0" xfId="43" applyNumberFormat="1" applyFont="1"/>
    <xf numFmtId="49" fontId="20" fillId="33" borderId="15" xfId="43" applyNumberFormat="1" applyFont="1" applyFill="1" applyBorder="1" applyAlignment="1">
      <alignment horizontal="center" vertical="center" wrapText="1"/>
    </xf>
    <xf numFmtId="49" fontId="20" fillId="33" borderId="16" xfId="43" applyNumberFormat="1" applyFont="1" applyFill="1" applyBorder="1" applyAlignment="1">
      <alignment horizontal="center" vertical="center" wrapText="1"/>
    </xf>
    <xf numFmtId="49" fontId="20" fillId="0" borderId="10" xfId="43" applyNumberFormat="1" applyFont="1" applyBorder="1" applyAlignment="1">
      <alignment horizontal="center" vertical="center" wrapText="1"/>
    </xf>
    <xf numFmtId="0" fontId="20" fillId="0" borderId="0" xfId="43" applyFont="1"/>
    <xf numFmtId="0" fontId="20" fillId="0" borderId="0" xfId="43" applyFont="1" applyAlignment="1">
      <alignment vertical="center"/>
    </xf>
    <xf numFmtId="0" fontId="20" fillId="0" borderId="0" xfId="43" applyFont="1" applyAlignment="1">
      <alignment horizontal="center" vertical="center"/>
    </xf>
    <xf numFmtId="4" fontId="23" fillId="0" borderId="10" xfId="43" applyNumberFormat="1" applyFont="1" applyBorder="1" applyAlignment="1">
      <alignment horizontal="center" vertical="center" wrapText="1"/>
    </xf>
    <xf numFmtId="0" fontId="25" fillId="34" borderId="10" xfId="43" applyFont="1" applyFill="1" applyBorder="1" applyAlignment="1">
      <alignment horizontal="center" vertical="center" wrapText="1"/>
    </xf>
    <xf numFmtId="10" fontId="23" fillId="0" borderId="10" xfId="1" applyNumberFormat="1" applyFont="1" applyBorder="1" applyAlignment="1">
      <alignment horizontal="center" vertical="center" wrapText="1"/>
    </xf>
    <xf numFmtId="49" fontId="27" fillId="34" borderId="10" xfId="43" applyNumberFormat="1" applyFont="1" applyFill="1" applyBorder="1" applyAlignment="1">
      <alignment horizontal="center" vertical="center" wrapText="1"/>
    </xf>
    <xf numFmtId="2" fontId="25" fillId="34" borderId="17" xfId="43" applyNumberFormat="1" applyFont="1" applyFill="1" applyBorder="1" applyAlignment="1">
      <alignment horizontal="center" vertical="center" wrapText="1"/>
    </xf>
    <xf numFmtId="10" fontId="27" fillId="34" borderId="10" xfId="45" applyNumberFormat="1" applyFont="1" applyFill="1" applyBorder="1" applyAlignment="1">
      <alignment horizontal="center" vertical="center" wrapText="1"/>
    </xf>
    <xf numFmtId="2" fontId="23" fillId="0" borderId="17" xfId="43" applyNumberFormat="1" applyFont="1" applyBorder="1" applyAlignment="1">
      <alignment horizontal="center" vertical="center" wrapText="1"/>
    </xf>
    <xf numFmtId="49" fontId="20" fillId="34" borderId="10" xfId="43" applyNumberFormat="1" applyFont="1" applyFill="1" applyBorder="1" applyAlignment="1">
      <alignment horizontal="center" vertical="center" wrapText="1"/>
    </xf>
    <xf numFmtId="4" fontId="23" fillId="0" borderId="17" xfId="43" applyNumberFormat="1" applyFont="1" applyBorder="1" applyAlignment="1">
      <alignment horizontal="center" vertical="center" wrapText="1"/>
    </xf>
    <xf numFmtId="164" fontId="23" fillId="34" borderId="17" xfId="43" applyNumberFormat="1" applyFont="1" applyFill="1" applyBorder="1" applyAlignment="1">
      <alignment horizontal="center" vertical="center" wrapText="1"/>
    </xf>
    <xf numFmtId="164" fontId="28" fillId="34" borderId="10" xfId="43" applyNumberFormat="1" applyFont="1" applyFill="1" applyBorder="1" applyAlignment="1">
      <alignment horizontal="center" vertical="center" wrapText="1"/>
    </xf>
    <xf numFmtId="164" fontId="28" fillId="34" borderId="17" xfId="43" applyNumberFormat="1" applyFont="1" applyFill="1" applyBorder="1" applyAlignment="1">
      <alignment horizontal="center" vertical="center" wrapText="1"/>
    </xf>
    <xf numFmtId="0" fontId="20" fillId="0" borderId="13" xfId="43" applyFont="1" applyBorder="1" applyAlignment="1">
      <alignment horizontal="left" vertical="center" wrapText="1"/>
    </xf>
    <xf numFmtId="0" fontId="22" fillId="0" borderId="11" xfId="43" applyFont="1" applyBorder="1" applyAlignment="1">
      <alignment horizontal="center" vertical="center" wrapText="1"/>
    </xf>
    <xf numFmtId="0" fontId="22" fillId="0" borderId="14" xfId="43" applyFont="1" applyBorder="1" applyAlignment="1">
      <alignment horizontal="center" vertical="center" wrapText="1"/>
    </xf>
    <xf numFmtId="0" fontId="22" fillId="0" borderId="12" xfId="43" applyFont="1" applyBorder="1" applyAlignment="1">
      <alignment horizontal="center" vertical="center" wrapText="1"/>
    </xf>
    <xf numFmtId="0" fontId="22" fillId="33" borderId="10" xfId="43" applyFont="1" applyFill="1" applyBorder="1" applyAlignment="1">
      <alignment horizontal="center" vertical="center"/>
    </xf>
    <xf numFmtId="0" fontId="22" fillId="33" borderId="10" xfId="43" applyFont="1" applyFill="1" applyBorder="1" applyAlignment="1">
      <alignment horizontal="center" vertical="center" wrapText="1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3" xr:uid="{F257E86E-4FFA-4445-8918-5FABB2BEB642}"/>
    <cellStyle name="Obliczenia" xfId="12" builtinId="22" customBuiltin="1"/>
    <cellStyle name="Procentowy" xfId="1" builtinId="5"/>
    <cellStyle name="Procentowy 2" xfId="44" xr:uid="{21E46960-600F-49C0-A694-959D115EBB1B}"/>
    <cellStyle name="Procentowy 3" xfId="45" xr:uid="{EDCBDE6C-0C7D-4865-B22D-06DF9031B688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6DD3-40E5-4E08-84B4-A1B28F71BF7E}">
  <dimension ref="A1:O22"/>
  <sheetViews>
    <sheetView showGridLines="0" tabSelected="1" view="pageBreakPreview" zoomScale="40" zoomScaleNormal="40" zoomScaleSheetLayoutView="40" workbookViewId="0">
      <selection activeCell="A16" sqref="A16:L16"/>
    </sheetView>
  </sheetViews>
  <sheetFormatPr defaultColWidth="10" defaultRowHeight="25.5"/>
  <cols>
    <col min="1" max="1" width="8.140625" style="16" customWidth="1"/>
    <col min="2" max="2" width="38.85546875" style="16" customWidth="1"/>
    <col min="3" max="3" width="51.5703125" style="15" customWidth="1"/>
    <col min="4" max="4" width="35.85546875" style="15" customWidth="1"/>
    <col min="5" max="7" width="64.28515625" style="15" customWidth="1"/>
    <col min="8" max="9" width="39.140625" style="15" customWidth="1"/>
    <col min="10" max="10" width="32.28515625" style="15" customWidth="1"/>
    <col min="11" max="11" width="32.28515625" style="14" customWidth="1"/>
    <col min="12" max="12" width="28.85546875" style="14" customWidth="1"/>
    <col min="13" max="13" width="29.42578125" style="2" customWidth="1"/>
    <col min="14" max="14" width="2.7109375" style="2" customWidth="1"/>
    <col min="15" max="15" width="28.85546875" style="2" customWidth="1"/>
    <col min="16" max="16" width="10" style="2"/>
    <col min="17" max="17" width="29.42578125" style="2" customWidth="1"/>
    <col min="18" max="18" width="10" style="2"/>
    <col min="19" max="19" width="10.7109375" style="2" bestFit="1" customWidth="1"/>
    <col min="20" max="21" width="10.42578125" style="2" bestFit="1" customWidth="1"/>
    <col min="22" max="16384" width="10" style="2"/>
  </cols>
  <sheetData>
    <row r="1" spans="1:15" ht="87.7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</row>
    <row r="2" spans="1:15" ht="105.75" customHeight="1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1"/>
    </row>
    <row r="3" spans="1:15" ht="39" customHeight="1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1"/>
    </row>
    <row r="4" spans="1:15" ht="131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4" t="s">
        <v>13</v>
      </c>
      <c r="L4" s="3" t="s">
        <v>14</v>
      </c>
      <c r="M4" s="1"/>
    </row>
    <row r="5" spans="1:1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6" t="s">
        <v>20</v>
      </c>
      <c r="G5" s="5" t="s">
        <v>21</v>
      </c>
      <c r="H5" s="6" t="s">
        <v>22</v>
      </c>
      <c r="I5" s="5" t="s">
        <v>23</v>
      </c>
      <c r="J5" s="6" t="s">
        <v>24</v>
      </c>
      <c r="K5" s="5" t="s">
        <v>25</v>
      </c>
      <c r="L5" s="6" t="s">
        <v>26</v>
      </c>
    </row>
    <row r="6" spans="1:15" ht="102">
      <c r="A6" s="7">
        <v>1</v>
      </c>
      <c r="B6" s="7" t="s">
        <v>27</v>
      </c>
      <c r="C6" s="7" t="s">
        <v>28</v>
      </c>
      <c r="D6" s="7" t="s">
        <v>29</v>
      </c>
      <c r="E6" s="7" t="s">
        <v>30</v>
      </c>
      <c r="F6" s="7" t="s">
        <v>31</v>
      </c>
      <c r="G6" s="7" t="s">
        <v>32</v>
      </c>
      <c r="H6" s="17">
        <v>300000</v>
      </c>
      <c r="I6" s="17">
        <v>300000</v>
      </c>
      <c r="J6" s="23">
        <v>24</v>
      </c>
      <c r="K6" s="19">
        <f>J6/30</f>
        <v>0.8</v>
      </c>
      <c r="L6" s="8" t="s">
        <v>33</v>
      </c>
    </row>
    <row r="7" spans="1:15" ht="102">
      <c r="A7" s="7">
        <v>2</v>
      </c>
      <c r="B7" s="7" t="s">
        <v>27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17">
        <v>150000</v>
      </c>
      <c r="I7" s="17">
        <v>150000</v>
      </c>
      <c r="J7" s="23">
        <v>23.5</v>
      </c>
      <c r="K7" s="19">
        <f t="shared" ref="K7:K14" si="0">J7/30</f>
        <v>0.78333333333333333</v>
      </c>
      <c r="L7" s="8"/>
    </row>
    <row r="8" spans="1:15" ht="102">
      <c r="A8" s="7">
        <v>3</v>
      </c>
      <c r="B8" s="7" t="s">
        <v>27</v>
      </c>
      <c r="C8" s="7" t="s">
        <v>39</v>
      </c>
      <c r="D8" s="7" t="s">
        <v>35</v>
      </c>
      <c r="E8" s="7" t="s">
        <v>40</v>
      </c>
      <c r="F8" s="7" t="s">
        <v>41</v>
      </c>
      <c r="G8" s="7" t="s">
        <v>42</v>
      </c>
      <c r="H8" s="17">
        <v>73055</v>
      </c>
      <c r="I8" s="17">
        <v>73055</v>
      </c>
      <c r="J8" s="23">
        <v>22.5</v>
      </c>
      <c r="K8" s="19">
        <f t="shared" si="0"/>
        <v>0.75</v>
      </c>
      <c r="L8" s="8"/>
    </row>
    <row r="9" spans="1:15" ht="102">
      <c r="A9" s="7">
        <v>4</v>
      </c>
      <c r="B9" s="7" t="s">
        <v>27</v>
      </c>
      <c r="C9" s="7" t="s">
        <v>43</v>
      </c>
      <c r="D9" s="7" t="s">
        <v>29</v>
      </c>
      <c r="E9" s="7" t="s">
        <v>44</v>
      </c>
      <c r="F9" s="7" t="s">
        <v>45</v>
      </c>
      <c r="G9" s="7" t="s">
        <v>46</v>
      </c>
      <c r="H9" s="17">
        <v>141450</v>
      </c>
      <c r="I9" s="17">
        <v>141450</v>
      </c>
      <c r="J9" s="23">
        <v>22.5</v>
      </c>
      <c r="K9" s="19">
        <f t="shared" si="0"/>
        <v>0.75</v>
      </c>
      <c r="L9" s="8"/>
    </row>
    <row r="10" spans="1:15" ht="102">
      <c r="A10" s="7">
        <v>5</v>
      </c>
      <c r="B10" s="7" t="s">
        <v>27</v>
      </c>
      <c r="C10" s="7" t="s">
        <v>47</v>
      </c>
      <c r="D10" s="7" t="s">
        <v>29</v>
      </c>
      <c r="E10" s="7" t="s">
        <v>48</v>
      </c>
      <c r="F10" s="7" t="s">
        <v>49</v>
      </c>
      <c r="G10" s="7" t="s">
        <v>50</v>
      </c>
      <c r="H10" s="17">
        <v>300000</v>
      </c>
      <c r="I10" s="17">
        <v>300000</v>
      </c>
      <c r="J10" s="23">
        <v>22.5</v>
      </c>
      <c r="K10" s="19">
        <f t="shared" si="0"/>
        <v>0.75</v>
      </c>
      <c r="L10" s="8"/>
    </row>
    <row r="11" spans="1:15" ht="102">
      <c r="A11" s="7">
        <v>6</v>
      </c>
      <c r="B11" s="7" t="s">
        <v>27</v>
      </c>
      <c r="C11" s="7" t="s">
        <v>51</v>
      </c>
      <c r="D11" s="7" t="s">
        <v>35</v>
      </c>
      <c r="E11" s="7" t="s">
        <v>52</v>
      </c>
      <c r="F11" s="7" t="s">
        <v>53</v>
      </c>
      <c r="G11" s="7" t="s">
        <v>54</v>
      </c>
      <c r="H11" s="17">
        <v>150000</v>
      </c>
      <c r="I11" s="17">
        <v>150000</v>
      </c>
      <c r="J11" s="23">
        <v>21.5</v>
      </c>
      <c r="K11" s="19">
        <f t="shared" si="0"/>
        <v>0.71666666666666667</v>
      </c>
      <c r="L11" s="8"/>
    </row>
    <row r="12" spans="1:15" ht="102">
      <c r="A12" s="7">
        <v>7</v>
      </c>
      <c r="B12" s="7" t="s">
        <v>27</v>
      </c>
      <c r="C12" s="7" t="s">
        <v>55</v>
      </c>
      <c r="D12" s="7" t="s">
        <v>35</v>
      </c>
      <c r="E12" s="7" t="s">
        <v>56</v>
      </c>
      <c r="F12" s="7" t="s">
        <v>57</v>
      </c>
      <c r="G12" s="7" t="s">
        <v>58</v>
      </c>
      <c r="H12" s="17">
        <v>135000</v>
      </c>
      <c r="I12" s="17">
        <v>135000</v>
      </c>
      <c r="J12" s="23">
        <v>21.5</v>
      </c>
      <c r="K12" s="19">
        <f t="shared" si="0"/>
        <v>0.71666666666666667</v>
      </c>
      <c r="L12" s="8"/>
    </row>
    <row r="13" spans="1:15" ht="102">
      <c r="A13" s="7">
        <v>8</v>
      </c>
      <c r="B13" s="7" t="s">
        <v>27</v>
      </c>
      <c r="C13" s="7" t="s">
        <v>59</v>
      </c>
      <c r="D13" s="7" t="s">
        <v>35</v>
      </c>
      <c r="E13" s="7" t="s">
        <v>60</v>
      </c>
      <c r="F13" s="7" t="s">
        <v>61</v>
      </c>
      <c r="G13" s="7" t="s">
        <v>62</v>
      </c>
      <c r="H13" s="17">
        <v>147500</v>
      </c>
      <c r="I13" s="17">
        <v>147500</v>
      </c>
      <c r="J13" s="23">
        <v>20.5</v>
      </c>
      <c r="K13" s="19">
        <f t="shared" si="0"/>
        <v>0.68333333333333335</v>
      </c>
      <c r="L13" s="8"/>
    </row>
    <row r="14" spans="1:15" ht="102">
      <c r="A14" s="7">
        <v>9</v>
      </c>
      <c r="B14" s="7" t="s">
        <v>27</v>
      </c>
      <c r="C14" s="7" t="s">
        <v>63</v>
      </c>
      <c r="D14" s="7" t="s">
        <v>35</v>
      </c>
      <c r="E14" s="7" t="s">
        <v>64</v>
      </c>
      <c r="F14" s="7" t="s">
        <v>65</v>
      </c>
      <c r="G14" s="7" t="s">
        <v>66</v>
      </c>
      <c r="H14" s="17">
        <v>142000</v>
      </c>
      <c r="I14" s="25">
        <v>102995</v>
      </c>
      <c r="J14" s="23">
        <v>20.5</v>
      </c>
      <c r="K14" s="19">
        <f t="shared" si="0"/>
        <v>0.68333333333333335</v>
      </c>
      <c r="L14" s="8"/>
    </row>
    <row r="15" spans="1:15" ht="102">
      <c r="A15" s="20" t="s">
        <v>33</v>
      </c>
      <c r="B15" s="20" t="s">
        <v>33</v>
      </c>
      <c r="C15" s="20" t="s">
        <v>33</v>
      </c>
      <c r="D15" s="20"/>
      <c r="E15" s="20" t="s">
        <v>33</v>
      </c>
      <c r="F15" s="24" t="s">
        <v>67</v>
      </c>
      <c r="G15" s="24"/>
      <c r="H15" s="27">
        <f>SUM(H6:H14)</f>
        <v>1539005</v>
      </c>
      <c r="I15" s="28">
        <f>SUM(I6:I14)</f>
        <v>1500000</v>
      </c>
      <c r="J15" s="21" t="s">
        <v>33</v>
      </c>
      <c r="K15" s="22" t="s">
        <v>33</v>
      </c>
      <c r="L15" s="18" t="s">
        <v>33</v>
      </c>
      <c r="M15" s="9"/>
      <c r="O15" s="10"/>
    </row>
    <row r="16" spans="1:15" ht="26.25">
      <c r="A16" s="34" t="s">
        <v>68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9"/>
      <c r="O16" s="10"/>
    </row>
    <row r="17" spans="1:15" ht="131.25">
      <c r="A17" s="3" t="s">
        <v>3</v>
      </c>
      <c r="B17" s="3" t="s">
        <v>4</v>
      </c>
      <c r="C17" s="3" t="s">
        <v>69</v>
      </c>
      <c r="D17" s="3" t="s">
        <v>6</v>
      </c>
      <c r="E17" s="3" t="s">
        <v>7</v>
      </c>
      <c r="F17" s="3" t="s">
        <v>8</v>
      </c>
      <c r="G17" s="3" t="s">
        <v>9</v>
      </c>
      <c r="H17" s="3" t="s">
        <v>10</v>
      </c>
      <c r="I17" s="3" t="s">
        <v>11</v>
      </c>
      <c r="J17" s="3" t="s">
        <v>12</v>
      </c>
      <c r="K17" s="4" t="s">
        <v>13</v>
      </c>
      <c r="L17" s="3" t="s">
        <v>14</v>
      </c>
      <c r="M17" s="9"/>
      <c r="O17" s="10"/>
    </row>
    <row r="18" spans="1:15">
      <c r="A18" s="11" t="s">
        <v>15</v>
      </c>
      <c r="B18" s="12" t="s">
        <v>16</v>
      </c>
      <c r="C18" s="12" t="s">
        <v>17</v>
      </c>
      <c r="D18" s="11" t="s">
        <v>18</v>
      </c>
      <c r="E18" s="12" t="s">
        <v>19</v>
      </c>
      <c r="F18" s="12" t="s">
        <v>20</v>
      </c>
      <c r="G18" s="11" t="s">
        <v>21</v>
      </c>
      <c r="H18" s="12" t="s">
        <v>22</v>
      </c>
      <c r="I18" s="12" t="s">
        <v>23</v>
      </c>
      <c r="J18" s="11" t="s">
        <v>24</v>
      </c>
      <c r="K18" s="12" t="s">
        <v>25</v>
      </c>
      <c r="L18" s="12" t="s">
        <v>26</v>
      </c>
      <c r="M18" s="9"/>
      <c r="O18" s="10"/>
    </row>
    <row r="19" spans="1:15" ht="102">
      <c r="A19" s="13" t="s">
        <v>24</v>
      </c>
      <c r="B19" s="7" t="s">
        <v>27</v>
      </c>
      <c r="C19" s="7" t="s">
        <v>70</v>
      </c>
      <c r="D19" s="7" t="s">
        <v>35</v>
      </c>
      <c r="E19" s="7" t="s">
        <v>71</v>
      </c>
      <c r="F19" s="7" t="s">
        <v>72</v>
      </c>
      <c r="G19" s="7" t="s">
        <v>73</v>
      </c>
      <c r="H19" s="17">
        <v>123000</v>
      </c>
      <c r="I19" s="25">
        <v>0</v>
      </c>
      <c r="J19" s="23">
        <v>20.5</v>
      </c>
      <c r="K19" s="19">
        <f>J19/30</f>
        <v>0.68333333333333335</v>
      </c>
      <c r="L19" s="7"/>
      <c r="M19" s="9"/>
      <c r="O19" s="10"/>
    </row>
    <row r="20" spans="1:15" ht="102">
      <c r="A20" s="13" t="s">
        <v>25</v>
      </c>
      <c r="B20" s="7" t="s">
        <v>27</v>
      </c>
      <c r="C20" s="7" t="s">
        <v>74</v>
      </c>
      <c r="D20" s="7" t="s">
        <v>35</v>
      </c>
      <c r="E20" s="7" t="s">
        <v>75</v>
      </c>
      <c r="F20" s="7" t="s">
        <v>76</v>
      </c>
      <c r="G20" s="7" t="s">
        <v>77</v>
      </c>
      <c r="H20" s="17">
        <v>135000</v>
      </c>
      <c r="I20" s="25">
        <v>0</v>
      </c>
      <c r="J20" s="23">
        <v>17</v>
      </c>
      <c r="K20" s="19">
        <f t="shared" ref="K20:K21" si="1">J20/30</f>
        <v>0.56666666666666665</v>
      </c>
      <c r="L20" s="7"/>
      <c r="M20" s="9"/>
      <c r="O20" s="10"/>
    </row>
    <row r="21" spans="1:15" ht="102">
      <c r="A21" s="13" t="s">
        <v>26</v>
      </c>
      <c r="B21" s="7" t="s">
        <v>27</v>
      </c>
      <c r="C21" s="7" t="s">
        <v>78</v>
      </c>
      <c r="D21" s="7" t="s">
        <v>29</v>
      </c>
      <c r="E21" s="7" t="s">
        <v>79</v>
      </c>
      <c r="F21" s="7" t="s">
        <v>80</v>
      </c>
      <c r="G21" s="7" t="s">
        <v>81</v>
      </c>
      <c r="H21" s="17">
        <v>300000</v>
      </c>
      <c r="I21" s="25">
        <v>0</v>
      </c>
      <c r="J21" s="23">
        <v>16.5</v>
      </c>
      <c r="K21" s="19">
        <f t="shared" si="1"/>
        <v>0.55000000000000004</v>
      </c>
      <c r="L21" s="7"/>
      <c r="M21" s="9"/>
      <c r="O21" s="10"/>
    </row>
    <row r="22" spans="1:15" ht="102">
      <c r="A22" s="20" t="s">
        <v>33</v>
      </c>
      <c r="B22" s="20" t="s">
        <v>33</v>
      </c>
      <c r="C22" s="20" t="s">
        <v>33</v>
      </c>
      <c r="D22" s="20"/>
      <c r="E22" s="20" t="s">
        <v>33</v>
      </c>
      <c r="F22" s="24" t="s">
        <v>67</v>
      </c>
      <c r="G22" s="24"/>
      <c r="H22" s="27">
        <f>SUM(H19:H21)</f>
        <v>558000</v>
      </c>
      <c r="I22" s="26">
        <v>0</v>
      </c>
      <c r="J22" s="21" t="s">
        <v>33</v>
      </c>
      <c r="K22" s="22" t="s">
        <v>33</v>
      </c>
      <c r="L22" s="18" t="s">
        <v>33</v>
      </c>
      <c r="M22" s="9"/>
      <c r="O22" s="10"/>
    </row>
  </sheetData>
  <autoFilter ref="A4:L22" xr:uid="{00000000-0009-0000-0000-000000000000}"/>
  <mergeCells count="4">
    <mergeCell ref="A1:L1"/>
    <mergeCell ref="A2:L2"/>
    <mergeCell ref="A3:L3"/>
    <mergeCell ref="A16:L16"/>
  </mergeCells>
  <phoneticPr fontId="26" type="noConversion"/>
  <printOptions horizontalCentered="1"/>
  <pageMargins left="0" right="0" top="1.1130314960629921" bottom="0.35433070866141736" header="0.31496062992125984" footer="0.31496062992125984"/>
  <pageSetup scale="20" orientation="landscape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249138EA470343AA266D4F8F5C5131" ma:contentTypeVersion="3" ma:contentTypeDescription="Utwórz nowy dokument." ma:contentTypeScope="" ma:versionID="53297d8a39df62d7a2d66c3a764c9b5f">
  <xsd:schema xmlns:xsd="http://www.w3.org/2001/XMLSchema" xmlns:xs="http://www.w3.org/2001/XMLSchema" xmlns:p="http://schemas.microsoft.com/office/2006/metadata/properties" xmlns:ns2="09dac376-72ea-466d-815d-851cedb48ed8" targetNamespace="http://schemas.microsoft.com/office/2006/metadata/properties" ma:root="true" ma:fieldsID="62b89ca51ff36d8cc7440fd8dfe8fcc3" ns2:_="">
    <xsd:import namespace="09dac376-72ea-466d-815d-851cedb48e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ac376-72ea-466d-815d-851cedb48e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E8E9F-ACEE-4C7A-B1E7-B337F5CD03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592578-60EA-4C59-B230-B3840B2E8E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B3EEAA7-4834-407C-B59A-CC8564A28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dac376-72ea-466d-815d-851cedb48e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Tryba Katarzyna</dc:creator>
  <cp:keywords/>
  <dc:description/>
  <cp:lastModifiedBy>Tryba Katarzyna</cp:lastModifiedBy>
  <cp:revision/>
  <dcterms:created xsi:type="dcterms:W3CDTF">2026-04-29T08:49:38Z</dcterms:created>
  <dcterms:modified xsi:type="dcterms:W3CDTF">2026-09-01T07:26:27Z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0x010100DD249138EA470343AA266D4F8F5C5131</vt:lpwstr>
  </property>
  <property fmtid="{D5CDD505-2E9C-101B-9397-08002B2CF9AE}" pid="3" name="MediaServiceImageTags">
    <vt:lpwstr/>
  </property>
</Properties>
</file>