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P:\RF.EFRR\FINANSE\SFC_FEM\FEM.2021.2027_wersja_5\Komitet\"/>
    </mc:Choice>
  </mc:AlternateContent>
  <xr:revisionPtr revIDLastSave="0" documentId="13_ncr:1_{D8C3DEEC-36D1-4A25-8B8C-C7D8AF2BF51A}" xr6:coauthVersionLast="47" xr6:coauthVersionMax="47" xr10:uidLastSave="{00000000-0000-0000-0000-000000000000}"/>
  <bookViews>
    <workbookView xWindow="-120" yWindow="-120" windowWidth="29040" windowHeight="17520" xr2:uid="{EFAF2BC8-F58B-477F-B0D3-13A83B7BE363}"/>
  </bookViews>
  <sheets>
    <sheet name="1. Propozycje zmian w programie" sheetId="2" r:id="rId1"/>
    <sheet name="2. Przesunięcia finansowe" sheetId="4" r:id="rId2"/>
    <sheet name="listy" sheetId="3" state="hidden" r:id="rId3"/>
    <sheet name="listy FEM" sheetId="5" state="hidden" r:id="rId4"/>
  </sheets>
  <externalReferences>
    <externalReference r:id="rId5"/>
  </externalReferences>
  <definedNames>
    <definedName name="_xlnm._FilterDatabase" localSheetId="1" hidden="1">'2. Przesunięcia finansowe'!$A$1:$I$186</definedName>
    <definedName name="_xlnm._FilterDatabase" localSheetId="2" hidden="1">listy!$H$1:$I$206</definedName>
    <definedName name="ListaRob" localSheetId="3">[1]listy!$H$2:$H$186</definedName>
    <definedName name="ListaRob">listy!$H$2:$H$206</definedName>
    <definedName name="_xlnm.Print_Area" localSheetId="0">'1. Propozycje zmian w programie'!$A$1:$I$79</definedName>
    <definedName name="_xlnm.Print_Titles" localSheetId="0">'1. Propozycje zmian w programie'!$4:$4</definedName>
    <definedName name="_xlnm.Print_Titles" localSheetId="1">'2. Przesunięcia finansowe'!$1:$1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4" l="1"/>
  <c r="H167" i="4"/>
  <c r="H164" i="4"/>
  <c r="H166" i="4"/>
  <c r="H163" i="4"/>
  <c r="G47" i="4" l="1"/>
  <c r="G84" i="4"/>
  <c r="G81" i="4"/>
  <c r="G49" i="4"/>
  <c r="G48" i="4"/>
  <c r="G187" i="4" l="1"/>
  <c r="H93" i="4" l="1"/>
  <c r="F187" i="4"/>
  <c r="H170" i="4" l="1"/>
  <c r="H169" i="4"/>
  <c r="H2" i="4" l="1"/>
  <c r="H3" i="4"/>
  <c r="H4" i="4"/>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5" i="4"/>
  <c r="H168" i="4"/>
  <c r="H171" i="4"/>
  <c r="H172" i="4"/>
  <c r="H173" i="4"/>
  <c r="H174" i="4"/>
  <c r="H175" i="4"/>
  <c r="H176" i="4"/>
  <c r="H177" i="4"/>
  <c r="H178" i="4"/>
  <c r="H179" i="4"/>
  <c r="H180" i="4"/>
  <c r="H181" i="4"/>
  <c r="H182" i="4"/>
  <c r="H183" i="4"/>
  <c r="H184" i="4"/>
  <c r="H185" i="4"/>
  <c r="H186" i="4"/>
  <c r="H187" i="4" l="1"/>
</calcChain>
</file>

<file path=xl/sharedStrings.xml><?xml version="1.0" encoding="utf-8"?>
<sst xmlns="http://schemas.openxmlformats.org/spreadsheetml/2006/main" count="2270" uniqueCount="724">
  <si>
    <t>Fundusze Europejskie dla Mazowsza 2021-2027</t>
  </si>
  <si>
    <t xml:space="preserve">Numer zmiany </t>
  </si>
  <si>
    <r>
      <t xml:space="preserve">Priorytet, którego dotyczy zmiana </t>
    </r>
    <r>
      <rPr>
        <sz val="11"/>
        <rFont val="Calibri"/>
        <family val="2"/>
        <charset val="238"/>
        <scheme val="minor"/>
      </rPr>
      <t>(wybór wartości z listy rozwijanej)</t>
    </r>
  </si>
  <si>
    <r>
      <t xml:space="preserve">Cel szczegółowy, którego dotyczy zmiana </t>
    </r>
    <r>
      <rPr>
        <sz val="11"/>
        <rFont val="Calibri"/>
        <family val="2"/>
        <charset val="238"/>
        <scheme val="minor"/>
      </rPr>
      <t>(wybór wartości z listy rozwijanej)</t>
    </r>
  </si>
  <si>
    <t>sekcja w FEM 2021-2027 
(wybór wartości z listy rozwijanej) 
[kolumna pomocnicza]</t>
  </si>
  <si>
    <r>
      <t xml:space="preserve">Rodzaj zmiany </t>
    </r>
    <r>
      <rPr>
        <sz val="11"/>
        <rFont val="Calibri"/>
        <family val="2"/>
        <charset val="238"/>
        <scheme val="minor"/>
      </rPr>
      <t>(wybór wartości z listy rozwijanej)</t>
    </r>
  </si>
  <si>
    <t>Opis proponowanej zmiany</t>
  </si>
  <si>
    <t>Treść przed zmianą</t>
  </si>
  <si>
    <t>Treść po zmianie</t>
  </si>
  <si>
    <t xml:space="preserve">Uzasadnienie </t>
  </si>
  <si>
    <t>1. Strategia programu…</t>
  </si>
  <si>
    <t>zakres tematyczny - nowy priorytet</t>
  </si>
  <si>
    <t>W CP 4: 
- dodano zapisy dotyczące potrzeby realizacji działań związanych z budowaniem wśród mieszkańców zdolności odpowiedniego reagowania w sytuacjach kryzysowych, 
- dokonano skrótów. 
(część 1)</t>
  </si>
  <si>
    <r>
      <rPr>
        <b/>
        <sz val="11"/>
        <rFont val="Calibri"/>
        <family val="2"/>
        <charset val="238"/>
        <scheme val="minor"/>
      </rPr>
      <t>CP4</t>
    </r>
    <r>
      <rPr>
        <sz val="11"/>
        <rFont val="Calibri"/>
        <family val="2"/>
        <scheme val="minor"/>
      </rPr>
      <t xml:space="preserve">
Mazowsze jest największym w Polsce rynkiem pracy i zarazem najbardziej zróżnicowanym. Koncentruje się on wokół potencjału Warszawy i gmin sąsiadujących bezpośrednio ze stolicą oraz większych ośrodków miejskich w podregionach. Wskaźnik zatrudnienia osób w wieku 15-64 lata (2019) w RWS wyniósł 77,3%, z kolei w RMR był niższy niż średnia wartość dla Polski – 66,7%. Wyzwaniem dla mazowieckiego rynku pracy jest wsparcie osób w reaktywacji zawodowej, w tym adaptacji do nowych warunków zatrudnienia, wsparcie młodzieży wkraczającej na rynek pracy, w tym zagrożonej wykluczeniem społecznym. Istotne jest również łagodzenie skutków negatywnych zjawisk związanych z kapitałem ludzkim i społecznym w WM takich jak: starzenie się społeczeństwa, niskie bądź niedostosowane do potrzeb rynku pracy kwalifikacje, niepełnosprawność. Szczególna sytuacja dotyczy kobiet, wśród których, pomimo ich relatywnie lepszego wykształcenia, odnotowuje się niższy wskaźnik zatrudnienia (w 2020 r. w przedziale 20-64 lata: 66,4% dla kobiet; 88% dla mężczyzn). Kobiety są częściej bierne zawodowo (63% ogółu biernych zawodowo). Konieczne jest zatem wdrożenie mechanizmów przeciwdziałających negatywnym zjawiskom poprzez przywracanie na rynek pracy bezrobotnych i osób będących poza rynkiem pracy oraz wsparcie instytucji rynku pracy i elastycznej organizacji form prac, tworzenie warunków sprzyjających długotrwałemu utrzymywaniu się na rynku pracy w dobrym zdrowiu. Tym samym celem strategicznym programu w obszarze rynku pracy jest dążenie do utrzymania wskaźnika zatrudnienia w grupie wiekowej 20-64 lata na poziomie stanu z grudnia 2020 r. dla całego WM.</t>
    </r>
  </si>
  <si>
    <r>
      <rPr>
        <b/>
        <sz val="11"/>
        <rFont val="Calibri"/>
        <family val="2"/>
        <charset val="238"/>
        <scheme val="minor"/>
      </rPr>
      <t>CP4</t>
    </r>
    <r>
      <rPr>
        <sz val="11"/>
        <rFont val="Calibri"/>
        <family val="2"/>
        <scheme val="minor"/>
      </rPr>
      <t xml:space="preserve">
WM jest największym w Polsce rynkiem pracy i zarazem najbardziej zróżnicowanym. Koncentruje się on wokół potencjału Warszawy i gmin sąsiadujących bezpośrednio ze stolicą oraz większych ośrodków miejskich w podregionach. Wskaźnik zatrudnienia osób w wieku 15-64 lata (2019) w RWS wyniósł 77,3%, z kolei w RMR był niższy niż średnia wartość dla Polski – 66,7%. Wyzwaniem dla rynku pracy w WM jest wsparcie osób w reaktywacji zawodowej, w tym adaptacji do nowych warunków zatrudnienia, wsparcie młodzieży wkraczającej na rynek pracy, w tym zagrożonej wykluczeniem społecznym. Istotne jest również łagodzenie skutków negatywnych zjawisk związanych z kapitałem ludzkim i społecznym w WM takich jak: starzenie się społeczeństwa, niskie bądź niedostosowane do potrzeb rynku pracy kwalifikacje, niepełnosprawność. Szczególna sytuacja dotyczy kobiet, wśród których, pomimo ich relatywnie lepszego wykształcenia, odnotowuje się niższy wskaźnik zatrudnienia (w 2020 r. w przedziale 20-64 lata: 66,4% dla kobiet; 88% dla mężczyzn). Kobiety są częściej bierne zawodowo (63% ogółu biernych zawodowo). Konieczne jest zatem wdrożenie mechanizmów przeciwdziałających negatywnym zjawiskom poprzez przywracanie na rynek pracy bezrobotnych i osób będących poza rynkiem pracy oraz wsparcie instytucji rynku pracy i elastycznej organizacji form prac, tworzenie warunków sprzyjających długotrwałemu utrzymywaniu się na rynku pracy w dobrym zdrowiu. Tym samym celem strategicznym programu w obszarze rynku pracy jest dążenie do utrzymania wskaźnika zatrudnienia w grupie wiekowej 20-64 lata na poziomie stanu z grudnia 2020 r. dla całego WM.</t>
    </r>
  </si>
  <si>
    <t>Dodano zapisy dotyczące potrzeby realizacji działań związanych z budowaniem wśród mieszkańców zdolności odpowiedniego reagowania w sytuacjach kryzysowych: 
"WM ze względu na swoje wyjątkowe położenie geograficzne oraz kluczowe znaczenie administracyjne, wymaga szczególnego wsparcia w zakresie budowania zdolności reagowania na sytuacje kryzysowe, dlatego niezbędne są działania mające na celu rozwój umiejętności w zakresie bezpieczeństwa i reagowania kryzysowego". 
Dokonano także skrótów w związku z limitem znaków w sekcji programu.</t>
  </si>
  <si>
    <t>W CP 4: 
- dodano zapisy dotyczące potrzeby realizacji działań związanych z budowaniem wśród mieszkańców zdolności odpowiedniego reagowania w sytuacjach kryzysowych, 
- dokonano skrótów. 
(część 2)</t>
  </si>
  <si>
    <t xml:space="preserve">W obszarze edukacji priorytetowe interwencje dotyczyć będą zapewnienia równego dostępu do wysokiej jakości kształcenia i szkolenia, zapobiegającego segregacji, na wszystkich poziomach edukacji, dla wszystkich uczniów, zwłaszcza ze SPE oraz komplementarnego z nim wsparcia rozwoju infrastruktury edukacyjnej na podstawie opracowanej mapy potrzeb. Nadal utrzymują się luki w zakresie wczesnej edukacji i opieki nad dzieckiem, w szczególności na obszarach wiejskich, widoczne są silne różnice między RWS a RMR. Wsparcia wymagają działania umożliwiające wspólne kształcenie i wychowywanie dzieci i młodzieży, uwzględniające zróżnicowanie ich potrzeb edukacyjnych i rozwojowych, także w zakresie dostępności do szkół i placówek oświatowych. Wyzwaniem dla szkół jest zapewnienie równości szans, wsparcie uczniów pochodzących ze środowisk defaworyzowanych i mających najsłabsze wyniki edukacyjne. Wspierane będą kompetencje kluczowe, społeczne i społeczno-emocjonalne uczniów, podnoszenie kwalifikacji zawodowych nauczycieli, w zakresie uzupełniającym do realizowanego z programów krajowych. Obszarem wymagającym wsparcia jest szkolnictwo branżowe, w tym podniesienie jego jakości i konkurencyjności, poprzez włączenie pracodawców w proces kształcenia zawodowego oraz rozwój uczenia się w miejscu pracy, a także rozwój doradztwa zawodowego. Na Mazowszu odnotowuje się także duże różnice w udziale osób dorosłych w różnych formach kształcenia i szkolenia. Odsetek osób w wieku 25-64 uczestniczących w kształceniu lub szkoleniu jest wyższy wśród mieszkańców RWS (8,6%) niż RMR (1,5%) (BDL GUS 2020 r.). Dlatego jednym ze strategicznych celów będzie podnoszenie i zmiana kwalifikacji osób dorosłych w ramach samokształcenia z wykorzystaniem BUR oraz poza BUR.
</t>
  </si>
  <si>
    <t>W obszarze edukacji priorytetowe interwencje dotyczyć będą zapewnienia równego dostępu do wysokiej jakości edukacji, zapobiegającego segregacji, na wszystkich poziomach, dla wszystkich uczniów, zwłaszcza ze SPE oraz komplementarnego z nim wsparcia rozwoju infrastruktury edukacyjnej na podstawie opracowanej mapy potrzeb. Wsparcia wymagają działania umożliwiające wspólne kształcenie i wychowywanie dzieci i młodzieży, uwzględniające zróżnicowanie ich potrzeb edukacyjnych i rozwojowych, także w zakresie dostępności do szkół i placówek oświatowych. Wyzwaniem dla szkół jest zapewnienie równości szans, wsparcie uczniów pochodzących ze środowisk defaworyzowanych i mających najsłabsze wyniki edukacyjne. Wspierane będą kompetencje kluczowe, społeczne i społeczno-emocjonalne uczniów, podnoszenie kwalifikacji zawodowych nauczycieli, w zakresie uzupełniającym do realizowanego z programów krajowych. Obszarem wymagającym wsparcia jest szkolnictwo branżowe, w tym podniesienie jego jakości i konkurencyjności, poprzez włączenie pracodawców w proces kształcenia zawodowego oraz rozwój uczenia się w miejscu pracy, a także rozwój doradztwa zawodowego. W WM odnotowuje się także duże różnice w udziale osób dorosłych w różnych formach kształcenia i szkolenia. Odsetek osób w wieku 25-64 uczestniczących w kształceniu lub szkoleniu jest wyższy wśród mieszkańców RWS (8,6%) niż RMR (1,5%) (BDL GUS 2020 r.). Dlatego jednym ze strategicznych celów będzie podnoszenie i zmiana kwalifikacji osób dorosłych w ramach samokształcenia z wykorzystaniem BUR oraz poza BUR.
WM ze względu na swoje wyjątkowe położenie geograficzne oraz kluczowe znaczenie administracyjne, wymaga szczególnego wsparcia w zakresie budowania zdolności reagowania na sytuacje kryzysowe, dlatego niezbędne są działania mające na celu rozwój umiejętności w zakresie bezpieczeństwa i reagowania kryzysowego.</t>
  </si>
  <si>
    <t>W CP 4: 
- dodano zapisy dotyczące potrzeby realizacji działań związanych z budowaniem wśród mieszkańców zdolności odpowiedniego reagowania w sytuacjach kryzysowych, 
- dokonano skrótów. 
(część 3)</t>
  </si>
  <si>
    <t>Poziom ubóstwa na Mazowszu systematycznie maleje, jednak kryzys wywołany pandemią COVID-19 powoduje, że należy przygotować się na zmianę tej tendencji i pogłębienie się wykluczenia społecznego. Głównym wyzwaniem będzie niwelowanie przyczyn ubóstwa poprzez działania mające na celu włączanie do rynku pracy osób zagrożonych wykluczeniem, osób biernych zawodowo, migrantów, długotrwale bezrobotnych, w kryzysie bezdomności i osób z niepełnosprawnościami. Aktywizacja niewykorzystanych zasobów rynku pracy wpłynie pozytywnie na problem zmniejszającej się, w wyniku starzenia się społeczeństwa, liczby osób w wieku produkcyjnym i powinna odbywać się przy równoczesnym rozwoju usług społecznych.
Wyzwaniem jest dalszy rozwój usług świadczonych w społeczności lokalnej zwiększający ich dostępność i pozwalający na przyspieszenie procesu deinstytucjonalizacji, m.in. usług opieki długoterminowej i dziennej. Wyzwaniem będzie także zwiększenie dostępu do placówek infrastruktury społecznej w formach zdeinstytucjonalizowanych na podstawie potrzeb wynikających m.in. z przeprowadzonej analizy: „Prognoza potrzeb JST w zakresie inwestowania w rozwój infrastruktury społecznej w ramach funduszy europejskich dla Mazowsza 2021-2027”. Podejmowane działania będą ukierunkowane tak by jak najlepiej dopasować je do potrzeb odbiorców wsparcia. Wsparciem zostaną objęte osoby potrzebujące wsparcia w codziennym funkcjonowaniu, w tym osoby z niepełnosprawnością oraz osoby starsze. Głównymi potrzebami tych grup jest zaspokojenie codziennych potrzeb życiowych, a także kontaktów i integracji z otoczeniem. Ponadto zapewnienie godnego życia uwzględniając specyfikę potrzeb wynikających z rodzaju niepełnosprawności, wyrównywanie szans osób z niepełnosprawnością w różnych dziedzinach życia społecznego, w tym potrzeb mieszkaniowych. Pozwoli to na aktywizację opiekunów osób potrzebujących wsparcia w codziennym funkcjonowaniu i ograniczy ryzyko pogłębienia ubóstwa rodzin.
Należy kontynuować wsparcie dla dzieci, poprzez działania skierowane do rodzin oraz deinstytucjonalizację usług pieczy zastępczej.</t>
  </si>
  <si>
    <t>Poziom ubóstwa w WM systematycznie maleje, jednak kryzys wywołany pandemią  powoduje, że należy przygotować się na zmianę tej tendencji i pogłębienie się wykluczenia społecznego. Głównym wyzwaniem będzie niwelowanie przyczyn ubóstwa poprzez działania mające na celu włączanie do rynku pracy osób zagrożonych wykluczeniem, osób biernych zawodowo, migrantów, długotrwale bezrobotnych, w kryzysie bezdomności i osób z niepełnosprawnościami. Aktywizacja niewykorzystanych zasobów rynku pracy wpłynie pozytywnie na problem zmniejszającej się, w wyniku starzenia się społeczeństwa, liczby osób w wieku produkcyjnym i powinna odbywać się przy równoczesnym rozwoju usług społecznych.
Wyzwaniem jest dalszy rozwój usług świadczonych w społeczności lokalnej zwiększający ich dostępność i pozwalający na przyspieszenie procesu DI, m.in. usług opieki długoterminowej i dziennej. Wyzwaniem będzie także zwiększenie dostępu do placówek infrastruktury społecznej w formach DI na podstawie potrzeb wynikających m.in. z przeprowadzonej analizy: „Prognoza potrzeb JST w zakresie inwestowania w rozwój infrastruktury społecznej w ramach funduszy europejskich dla Mazowsza 2021-2027”. Podejmowane działania będą ukierunkowane tak by jak najlepiej dopasować je do potrzeb odbiorców wsparcia. Wsparciem zostaną objęte osoby potrzebujące wsparcia w codziennym funkcjonowaniu, w tym osoby z niepełnosprawnością oraz osoby starsze. Głównymi potrzebami tych grup jest zaspokojenie codziennych potrzeb życiowych, a także kontaktów i integracji z otoczeniem. Ponadto zapewnienie godnego życia uwzględniając specyfikę potrzeb wynikających z rodzaju niepełnosprawności, wyrównywanie ich szans w różnych dziedzinach życia społecznego, w tym potrzeb mieszkaniowych. Pozwoli to na aktywizację opiekunów osób potrzebujących wsparcia w codziennym funkcjonowaniu i ograniczy ryzyko pogłębienia ubóstwa rodzin.
Należy kontynuować wsparcie dla dzieci, poprzez działania skierowane do rodzin oraz DI usług pieczy zastępczej.</t>
  </si>
  <si>
    <t>W CP 4: 
- dodano zapisy dotyczące potrzeby realizacji działań związanych z budowaniem wśród mieszkańców zdolności odpowiedniego reagowania w sytuacjach kryzysowych, 
- dokonano skrótów. 
(część 4)</t>
  </si>
  <si>
    <t>Działania w zakresie włączenia społecznego będą realizowane przy wykorzystaniu potencjału PES i uwzględnieniu lokalnych potrzeb mieszkańców Mazowsza, dając szansę na rozwój ekonomii społecznej w obszarze reintegracji i usług społecznych. Tworzone będą miejsca pracy dla osób w najtrudniejszej sytuacji na rynku pracy w nowych i istniejących PS. 
W przypadku wsparcia obywateli państw trzecich, w tym migrantów planowane jest dostosowane do potrzeb wsparcie integracyjne w obszarach generujących trudności i obniżających jakość ich życia, mające na celu zmniejszenie marginalizacji oraz dające szansę na poprawę funkcjonowania całych rodzin, działania wspierające edukację i zatrudnienie, których rezultatem powinno być znalezienie pracy dopasowanej do posiadanych kwalifikacji, realizację aspiracji i pożądanej ścieżki rozwoju zawodowego. Dlatego celem strategicznym w obszarze włączenia społecznego będzie utrzymanie trendu zmniejszania się liczby osób i rodzin korzystających z pomocy społecznej, pomimo wystąpienia pandemii COVID-19 oraz negatywnych skutków ataku Rosji na Ukrainę.
Projektowane działania są zgodne ze Strategią Rozwoju Usług Społecznych, polityka publiczna do roku 2030 (z perspektywą do 2035 r.) oraz z kierunkami wskazanymi w KPPUiWS. 
W Wytycznych KE dla Polski 2019 oceniono, że wyzwaniem pozostaje podniesienie jakości i dostępności do usług zdrowotnych. Konieczne jest zwiększenie roli profilaktyki, diagnostyki i rehabilitacji prowadzących do wydłużenia życia w zdrowiu, oraz wzmocnienie opieki długoterminowej, jak również odciążenie opieki szpitalnej na rzecz wzmocnienia roli opieki podstawowej i ambulatoryjnej. Najważniejsze wyzwania wynikające z MPZ oraz z WPT dla WM obejmują m.in.:
• wzmocnienie opieki długoterminowej, geriatrycznej, paliatywnej i hospicyjnej w formach zdeinstytucjonalizowanych,
• zwiększenie dostępności do rehabilitacji,
• wzmocnienie lecznictwa specjalistycznego w formie AOS, dziennej, jednodniowej, w tym w zakresie: schorzeń neurologicznych, mukowiscydozy,
• wsparcie przejścia od opieki szpitalnej na rzecz POZ i AOS, 
• zapewnienie dostępu do opieki psychiatrycznej w formach zdeinstytucjonalizowanych. 
W celu poprawy dostępności do usług zdrowotnych niezbędny jest również dalszy rozwój e-usług i teleusług, jak również kompleksowej i skoordynowanej opieki, oraz inwestycje w nowoczesną aparaturę i sprzęt medyczny, który zwiększa możliwości diagnostyczne i terapeutyczne.</t>
  </si>
  <si>
    <t>Działania w zakresie włączenia społecznego będą realizowane przy wykorzystaniu potencjału PES i uwzględnieniu lokalnych potrzeb mieszkańców WM, dając szansę na rozwój ekonomii społecznej w obszarze reintegracji i usług społecznych. Tworzone będą miejsca pracy dla osób w najtrudniejszej sytuacji na rynku pracy w nowych i istniejących PS. 
W przypadku wsparcia obywateli państw trzecich, w tym migrantów planowane jest dostosowane do potrzeb wsparcie integracyjne w obszarach generujących trudności i obniżających jakość ich życia, mające na celu zmniejszenie marginalizacji oraz dające szansę na poprawę funkcjonowania całych rodzin, działania wspierające edukację i zatrudnienie, których rezultatem powinno być znalezienie pracy dopasowanej do posiadanych kwalifikacji, realizację aspiracji i pożądanej ścieżki rozwoju zawodowego. Dlatego celem strategicznym w obszarze włączenia społecznego będzie utrzymanie trendu zmniejszania się liczby osób i rodzin korzystających z pomocy społecznej, pomimo wystąpienia pandemii oraz negatywnych skutków ataku Rosji na Ukrainę.
Projektowane działania są zgodne ze Strategią Rozwoju Usług Społecznych, polityka publiczna do roku 2030 (z perspektywą do 2035 r.) oraz z kierunkami wskazanymi w KPPUiWS. 
W Wytycznych KE dla Polski 2019 oceniono, że wyzwaniem pozostaje podniesienie jakości i dostępności do usług zdrowotnych. Konieczne jest zwiększenie roli profilaktyki, diagnostyki i rehabilitacji prowadzących do wydłużenia życia w zdrowiu oraz wzmocnienie opieki długoterminowej, jak również odciążenie opieki szpitalnej na rzecz wzmocnienia roli opieki podstawowej i ambulatoryjnej. Najważniejsze wyzwania wynikające z MPZ oraz z WPT dla WM obejmują m.in.:
• wzmocnienie opieki długoterminowej, geriatrycznej, paliatywnej i hospicyjnej w formach DI,
• zwiększenie dostępności do rehabilitacji,
• wzmocnienie lecznictwa specjalistycznego w formie AOS, dziennej, jednodniowej, w tym w zakresie: schorzeń neurologicznych, mukowiscydozy,
• wsparcie przejścia od opieki szpitalnej na rzecz POZ i AOS, 
• zapewnienie dostępu do opieki psychiatrycznej w formach DI. 
W celu poprawy dostępności do usług zdrowotnych niezbędny jest również dalszy rozwój e-usług i teleusług, jak również kompleksowej i skoordynowanej opieki oraz inwestycje w nowoczesną aparaturę i sprzęt medyczny, który zwiększa możliwości diagnostyczne i terapeutyczne.</t>
  </si>
  <si>
    <t>W CP 4: 
- dodano zapisy dotyczące potrzeby realizacji działań związanych z budowaniem wśród mieszkańców zdolności odpowiedniego reagowania w sytuacjach kryzysowych, 
- dokonano skrótów. 
(część 5)</t>
  </si>
  <si>
    <t>Realizacji powyższych celów będą służyły przedsięwzięcia zgodne z dokumentem: „Zdrowa przyszłość. Ramy strategiczne rozwoju systemu ochrony zdrowia na lata 2021-2027 z perspektywą do 2030.” 
Inwestycje infrastrukturalne w placówki świadczące całodobową opiekę długoterminową w instytucjonalnych formach są niedozwolone.
Sektory kultury i turystyki stanową istotny potencjał zrównoważonego rozwoju społeczno-gospodarczego. W zaleceniach ze sprawozdania ECA na temat kultury 08/2020 wskazano, że UE powinna szanować swoją bogatą różnorodność kulturową i językową oraz czuwać nad ochroną i rozwojem dziedzictwa kulturowego Europy. Mazowsze ze swoim ogromnym zróżnicowaniem, znajduje się w czołówce, m.in. pod względem liczby instytucji kultury oraz liczby turystów, w tym zagranicznych. Pandemia COVID-19 oraz wprowadzone w celu jej zahamowania ograniczenia, zmieniły funkcjonowanie instytucji kultury i turystyki. Negatywne zmiany w tych obszarach wpłynęły także na inne sektory gospodarcze, stanowiące z nimi łańcuchy wartości. Tymczasem oddziaływanie kultury na społeczeństwo jest ważne z punktu widzenia życia codziennego – uczestnictwo w wydarzeniach kulturalnych (zarówno w formie stacjonarnej jak i online) i wpływa na wzrost kompetencji w różnych aspektach, przyczynia się do podniesienia jakości życia oraz poprawę dobrostanu społeczeństwa i rozwój gospodarki. W związku z zaistniałą sytuacją wymagane są działania mające na celu złagodzenie skutków społeczno-gospodarczych pandemii COVID-19 i zwiększenie odporności sektorów na podobne zmiany w przyszłości. 
Wobec tego podejmowane działania koncentrować się będą na:
• doinwestowaniu działalności sektora kultury i trwałość finansowania jego działalności,
• zwiększeniu wspierania konkurencyjności i odporności sektora turystycznego i wzrost jego znaczenia w gospodarce WM,
• utrzymaniu różnorodności sektora kultury, jego potencjału i aktywności twórczej jego aktorów poprzez zwiększenie elastyczności ich działań,
• dostosowaniu sektorów kultury i turystyki do nowych wzorców socjologicznych oraz dostosowaniu do zmian klimatu,
• wzmocnieniu roli sektorów kultury i turystyki budujących wizerunek WM, jako nowoczesnego i posiadającego duży potencjał rozwoju branż kreatywnych.
Zasadne jest wykorzystanie zaleceń wynikających z dokumentu „Europejskie zasady jakości dla finansowanych przez UE interwencji o potencjalnym wpływie na dziedzictwo kulturowe”.</t>
  </si>
  <si>
    <t>Realizacji powyższych celów będą służyły przedsięwzięcia zgodne z dokumentem: „Zdrowa przyszłość. Ramy strategiczne rozwoju systemu ochrony zdrowia na lata 2021-2027 z perspektywą do 2030.”. 
Inwestycje infrastrukturalne w placówki świadczące całodobową opiekę długoterminową w instytucjonalnych formach są niedozwolone.
Sektory kultury i turystyki stanową istotny potencjał zrównoważonego rozwoju społeczno-gospodarczego. W zaleceniach ze sprawozdania ECA na temat kultury 08/2020 wskazano, że UE powinna szanować swoją bogatą różnorodność kulturową i językową oraz czuwać nad ochroną i rozwojem dziedzictwa kulturowego Europy. Mazowsze ze swoim ogromnym zróżnicowaniem, znajduje się w czołówce, m.in. pod względem liczby instytucji kultury oraz liczby turystów, w tym zagranicznych. Pandemia oraz wprowadzone w celu jej zahamowania ograniczenia, zmieniły funkcjonowanie instytucji kultury i turystyki. Negatywne zmiany w tych obszarach wpłynęły także na inne sektory gospodarcze, stanowiące z nimi łańcuchy wartości. Tymczasem oddziaływanie kultury na społeczeństwo jest ważne z punktu widzenia życia codziennego – uczestnictwo w wydarzeniach kulturalnych (zarówno w formie stacjonarnej jak i online) i wpływa na wzrost kompetencji w różnych aspektach, przyczynia się do podniesienia jakości życia oraz poprawę dobrostanu społeczeństwa i rozwój gospodarki. W związku z zaistniałą sytuacją wymagane są działania mające na celu złagodzenie skutków społeczno-gospodarczych pandemii i zwiększenie odporności sektorów na podobne zmiany w przyszłości. 
Wobec tego podejmowane działania koncentrować się będą na:
• doinwestowaniu działalności sektora kultury i trwałość finansowania jego działalności,
• zwiększeniu wspierania konkurencyjności i odporności sektora turystycznego i wzrost jego znaczenia w gospodarce WM,
• utrzymaniu różnorodności sektora kultury, jego potencjału i aktywności twórczej jego aktorów poprzez zwiększenie elastyczności ich działań,
• dostosowaniu sektorów kultury i turystyki do nowych wzorców socjologicznych oraz dostosowaniu do zmian klimatu,
• wzmocnieniu roli sektorów kultury i turystyki budujących wizerunek WM, jako nowoczesnego i posiadającego duży potencjał rozwoju branż kreatywnych.
Zasadne jest wykorzystanie zaleceń wynikających z dokumentu „Europejskie zasady jakości dla finansowanych przez UE interwencji o potencjalnym wpływie na dziedzictwo kulturowe”.</t>
  </si>
  <si>
    <t>EFRR.CP1.VI</t>
  </si>
  <si>
    <t>1a. Strategia programu… Tabela 1. Uzasadnienie celów polityki i celów szczegółowych</t>
  </si>
  <si>
    <t>zakres tematyczny - inna zmiana (niewynikająca z utworzenia nowego priorytetu)</t>
  </si>
  <si>
    <t>Uzupełnienie opisu celu szczegółowego 1(vi).</t>
  </si>
  <si>
    <t>(...) 
Wsparcie bezzwrotne.</t>
  </si>
  <si>
    <t>(...) 
Uzasadnione jest wspieranie w regionie prac badawczych zmierzających do opracowania nowych technologii medycznych oraz zwiększenia ich dostępności. Niezbędne jest również zapewnienie systemów i  komponentów wykorzystywanych w terapiach genowych i uniezależnienie od dostaw z ośrodków zewnętrznych.  
Wsparcie bezzwrotne.</t>
  </si>
  <si>
    <t xml:space="preserve">Uzupełnienie wiąże się z utworzeniem w Priorytecie XII nowego typu projektu: Rozwój terapii genowych. </t>
  </si>
  <si>
    <t>EFRR/FS.CP2.V</t>
  </si>
  <si>
    <t>Zmiana nazwy celu szczegółowego 2(v).</t>
  </si>
  <si>
    <t>2(v) wspieranie dostępu do wody oraz zrównoważonej gospodarki wodnej</t>
  </si>
  <si>
    <t>2(v) wspieranie bezpiecznego dostępu do wody, zrównoważonej gospodarki wodnej obejmującej zintegrowane zarządzanie wodą, a także odporności wodnej</t>
  </si>
  <si>
    <t xml:space="preserve">Zmiana nazwy celu szczegółowego wynikająca z zapisów rozporządzenia Parlamentu Europejskiego i Rady (UE) z dnia 18 września 2025 r. 2025/1914 w sprawie zmiany rozporządzeń (UE) 2021/1058 i (UE) 2021/1056 w odniesieniu do środków szczególnych mających na celu sprostanie strategicznym wyzwaniom w kontekście przeglądu śródokresowego. </t>
  </si>
  <si>
    <t>EFS+.CP4.G</t>
  </si>
  <si>
    <t>Uzupełnienie opisu celu szczegółowego 4(g) - dodanie treści dotyczących potrzeby działań w zakresie rozwoju umiejętności w zakresie bezpieczeństwa i reagowania kryzysowego w opisie strategii programu oraz uzasadnieniu celów szczegółowych.</t>
  </si>
  <si>
    <t>(...) 
Dodatkowo, w związku z sytuacją geopolityczną, konieczne jest wdrożenie kompleksowych działań wzmacniających odporność społeczną mieszkańców województwa na różnego rodzaju sytuacje kryzysowe. 
Wsparcie bezzwrotne.</t>
  </si>
  <si>
    <t xml:space="preserve">Zmiana ma na celu wskazanie na potrzebę realizacji działań związanych z budowaniem wśród mieszkańców zdolności odpowiedniego reagowania w sytuacjach kryzysowych. 
</t>
  </si>
  <si>
    <t>FEMA.01 Fundusze Europejskie dla bardziej konkurencyjnego i inteligentnego Mazowsza</t>
  </si>
  <si>
    <t>EFRR.CP1.I</t>
  </si>
  <si>
    <t>2g. Tabela 2. Wskaźniki produktu</t>
  </si>
  <si>
    <t>wskaźniki - inna zmiana (niewynikająca z utworzenia nowego priorytetu)</t>
  </si>
  <si>
    <t>Zmiana celów końcowych wskaźników.</t>
  </si>
  <si>
    <r>
      <rPr>
        <b/>
        <sz val="11"/>
        <rFont val="Calibri"/>
        <family val="2"/>
        <charset val="238"/>
        <scheme val="minor"/>
      </rPr>
      <t xml:space="preserve">RCO001 Przedsiębiorstwa objęte wsparciem (w tym: mikro, małe, średnie, duże) [szt.] 
</t>
    </r>
    <r>
      <rPr>
        <sz val="11"/>
        <rFont val="Calibri"/>
        <family val="2"/>
        <charset val="238"/>
        <scheme val="minor"/>
      </rPr>
      <t xml:space="preserve">lepiej rozwinięte - 25 
słabiej rozwinięte - 20 
</t>
    </r>
    <r>
      <rPr>
        <b/>
        <sz val="11"/>
        <rFont val="Calibri"/>
        <family val="2"/>
        <charset val="238"/>
        <scheme val="minor"/>
      </rPr>
      <t>RCO002 Przedsiębiorstwa objęte wsparciem w formie dotacji [szt.]</t>
    </r>
    <r>
      <rPr>
        <sz val="11"/>
        <rFont val="Calibri"/>
        <family val="2"/>
        <charset val="238"/>
        <scheme val="minor"/>
      </rPr>
      <t xml:space="preserve"> 
lepiej rozwinięte - 25  
słabiej rozwinięte - 20 
</t>
    </r>
    <r>
      <rPr>
        <b/>
        <sz val="11"/>
        <rFont val="Calibri"/>
        <family val="2"/>
        <charset val="238"/>
        <scheme val="minor"/>
      </rPr>
      <t xml:space="preserve">RCO010 Przedsiębiorstwa współpracujące z organizacjami badawczymi [szt.] </t>
    </r>
    <r>
      <rPr>
        <sz val="11"/>
        <rFont val="Calibri"/>
        <family val="2"/>
        <charset val="238"/>
        <scheme val="minor"/>
      </rPr>
      <t xml:space="preserve">
 lepiej rozwinięte - 17
słabiej rozwinięte - 13</t>
    </r>
  </si>
  <si>
    <r>
      <rPr>
        <b/>
        <sz val="11"/>
        <rFont val="Calibri"/>
        <family val="2"/>
        <charset val="238"/>
        <scheme val="minor"/>
      </rPr>
      <t xml:space="preserve">RCO001 Przedsiębiorstwa objęte wsparciem (w tym: mikro, małe, średnie, duże) [szt.] 
</t>
    </r>
    <r>
      <rPr>
        <sz val="11"/>
        <rFont val="Calibri"/>
        <family val="2"/>
        <charset val="238"/>
        <scheme val="minor"/>
      </rPr>
      <t xml:space="preserve">lepiej rozwinięte - 30 
słabiej rozwinięte - 25 
</t>
    </r>
    <r>
      <rPr>
        <b/>
        <sz val="11"/>
        <rFont val="Calibri"/>
        <family val="2"/>
        <charset val="238"/>
        <scheme val="minor"/>
      </rPr>
      <t>RCO002 Przedsiębiorstwa objęte wsparciem w formie dotacji [szt.]</t>
    </r>
    <r>
      <rPr>
        <sz val="11"/>
        <rFont val="Calibri"/>
        <family val="2"/>
        <charset val="238"/>
        <scheme val="minor"/>
      </rPr>
      <t xml:space="preserve"> 
lepiej rozwinięte - 30 
słabiej rozwinięte - 25 
</t>
    </r>
    <r>
      <rPr>
        <b/>
        <sz val="11"/>
        <rFont val="Calibri"/>
        <family val="2"/>
        <charset val="238"/>
        <scheme val="minor"/>
      </rPr>
      <t xml:space="preserve">RCO010 Przedsiębiorstwa współpracujące z organizacjami badawczymi [szt.] </t>
    </r>
    <r>
      <rPr>
        <sz val="11"/>
        <rFont val="Calibri"/>
        <family val="2"/>
        <charset val="238"/>
        <scheme val="minor"/>
      </rPr>
      <t xml:space="preserve">
 lepiej rozwinięte - 20 
słabiej rozwinięte - 17</t>
    </r>
  </si>
  <si>
    <t>Zmiana alokacji elu szczegółowego 1(i).</t>
  </si>
  <si>
    <t>2h. Tabela 3. Wskaźniki rezultatu</t>
  </si>
  <si>
    <r>
      <rPr>
        <b/>
        <sz val="11"/>
        <rFont val="Calibri"/>
        <family val="2"/>
        <charset val="238"/>
        <scheme val="minor"/>
      </rPr>
      <t xml:space="preserve">RCR002 Inwestycje prywatne uzupełniające wsparcie publiczne (w tym: dotacje, instrumenty finansowe) [EUR] </t>
    </r>
    <r>
      <rPr>
        <sz val="11"/>
        <rFont val="Calibri"/>
        <family val="2"/>
        <charset val="238"/>
        <scheme val="minor"/>
      </rPr>
      <t xml:space="preserve">
lepiej rozwinięte - 20 500 000 
słabiej rozwinięte - 10 100 000 
</t>
    </r>
    <r>
      <rPr>
        <b/>
        <sz val="11"/>
        <rFont val="Calibri"/>
        <family val="2"/>
        <charset val="238"/>
        <scheme val="minor"/>
      </rPr>
      <t xml:space="preserve">RCR003 Małe i średnie przedsiębiorstwa (MŚP) wprowadzające innowacje produktowe lub procesowe [szt.] </t>
    </r>
    <r>
      <rPr>
        <sz val="11"/>
        <rFont val="Calibri"/>
        <family val="2"/>
        <charset val="238"/>
        <scheme val="minor"/>
      </rPr>
      <t xml:space="preserve">
lepiej rozwinięte - 10  
słabiej rozwinięte - 6  </t>
    </r>
  </si>
  <si>
    <r>
      <rPr>
        <b/>
        <sz val="11"/>
        <rFont val="Calibri"/>
        <family val="2"/>
        <charset val="238"/>
        <scheme val="minor"/>
      </rPr>
      <t xml:space="preserve">RCR002 Inwestycje prywatne uzupełniające wsparcie publiczne (w tym: dotacje, instrumenty finansowe) [EUR] </t>
    </r>
    <r>
      <rPr>
        <sz val="11"/>
        <rFont val="Calibri"/>
        <family val="2"/>
        <charset val="238"/>
        <scheme val="minor"/>
      </rPr>
      <t xml:space="preserve">
lepiej rozwinięte - 22 400 000 
słabiej rozwinięte - 13 300 000 
</t>
    </r>
    <r>
      <rPr>
        <b/>
        <sz val="11"/>
        <rFont val="Calibri"/>
        <family val="2"/>
        <charset val="238"/>
        <scheme val="minor"/>
      </rPr>
      <t xml:space="preserve">RCR003 Małe i średnie przedsiębiorstwa (MŚP) wprowadzające innowacje produktowe lub procesowe [szt.] </t>
    </r>
    <r>
      <rPr>
        <sz val="11"/>
        <rFont val="Calibri"/>
        <family val="2"/>
        <charset val="238"/>
        <scheme val="minor"/>
      </rPr>
      <t xml:space="preserve">
lepiej rozwinięte - 10  
słabiej rozwinięte - 7  </t>
    </r>
  </si>
  <si>
    <t>2i. Tabela 4. Wymiar 1 – zakres interwencji</t>
  </si>
  <si>
    <t>finanse - inna zmiana (niewynikająca z utworzenia nowego priorytetu)</t>
  </si>
  <si>
    <r>
      <t>Zmiana</t>
    </r>
    <r>
      <rPr>
        <sz val="11"/>
        <rFont val="Calibri"/>
        <family val="2"/>
        <scheme val="minor"/>
      </rPr>
      <t xml:space="preserve"> alokacji celu szczegółowego 1(i) w kategoriach regionu o:
Lepiej rozwinięte: (+)1 862 206 EUR 
Słabiej rozwinięte: (+)5 837 794 EUR 
</t>
    </r>
    <r>
      <rPr>
        <b/>
        <sz val="11"/>
        <rFont val="Calibri"/>
        <family val="2"/>
        <charset val="238"/>
        <scheme val="minor"/>
      </rPr>
      <t>ogółem: (+)7 700 000 EUR</t>
    </r>
    <r>
      <rPr>
        <sz val="11"/>
        <rFont val="Calibri"/>
        <family val="2"/>
        <scheme val="minor"/>
      </rPr>
      <t xml:space="preserve"> 
Zmiana wpływa na wysokość alokacji w powyższych kategoriach regionu w następująch tabelach: 
- Tabela 5. Wymiar 2 – forma finansowania (01. Dotacja), 
- Tabela 6. Wymiar 3 – terytorialny mechanizm realizacji i ukierunkowanie terytorialne (33. Inne podejścia. Brak ukierunkowania terytorialnego), 
- Tabela 8. Wymiar 7 – wymiar „Równouprawnienie płci” w ramach EFS+, EFRR, Funduszu Spójności i FST (03. Projekty neutralne w kwestii równouprawnienia płci). </t>
    </r>
  </si>
  <si>
    <r>
      <t xml:space="preserve">Lepiej rozwinięte: 25 025 302 EUR 
Słabiej rozwinięte: 29 246 698 EUR 
</t>
    </r>
    <r>
      <rPr>
        <b/>
        <sz val="11"/>
        <rFont val="Calibri"/>
        <family val="2"/>
        <charset val="238"/>
        <scheme val="minor"/>
      </rPr>
      <t>ogółem: 54 272 000 EUR</t>
    </r>
  </si>
  <si>
    <r>
      <t xml:space="preserve">Lepiej rozwinięte: 26 887 508 EUR 
Słabiej rozwinięte: 35 084 492 EUR 
</t>
    </r>
    <r>
      <rPr>
        <b/>
        <sz val="11"/>
        <rFont val="Calibri"/>
        <family val="2"/>
        <charset val="238"/>
        <scheme val="minor"/>
      </rPr>
      <t>ogółem: 61 972 000 EUR</t>
    </r>
  </si>
  <si>
    <t>Realokacja środków pomiędzy celami szczegółowymi w Priorytecie I oraz realokacja środków z Priorytetu I do Priorytetu XII "STEP na Mazowszu". 
Szczegóły dotyczące zmian alokacji na poziomie kategorii interwencji w arkuszu "2. Przesunięcia finansowe".</t>
  </si>
  <si>
    <t>EFRR.CP1.II</t>
  </si>
  <si>
    <r>
      <t xml:space="preserve">Zmiana alokacji celu szczegółowego 1(ii) w kategoriach regionu o:
Lepiej rozwinięte: (-)7 117 508 EUR 
Słabiej rozwinięte: (-)20 382 492 EUR 
</t>
    </r>
    <r>
      <rPr>
        <b/>
        <sz val="11"/>
        <rFont val="Calibri"/>
        <family val="2"/>
        <charset val="238"/>
        <scheme val="minor"/>
      </rPr>
      <t xml:space="preserve">ogółem: (-)27 500 000 EUR </t>
    </r>
    <r>
      <rPr>
        <sz val="11"/>
        <rFont val="Calibri"/>
        <family val="2"/>
        <scheme val="minor"/>
      </rPr>
      <t xml:space="preserve">
Zmiana wpływa na wysokość alokacji w powyższych kategoriach regionu w następująch tabelach: 
- Tabela 5. Wymiar 2 – forma finansowania (01. Dotacja), 
- Tabela 6. Wymiar 3 – terytorialny mechanizm realizacji i ukierunkowanie terytorialne (33. Inne podejścia. Brak ukierunkowania terytorialnego), 
- Tabela 8. Wymiar 7 – wymiar „Równouprawnienie płci” w ramach EFS+, EFRR, Funduszu Spójności i FST (03. Projekty neutralne w kwestii równouprawnienia płci). </t>
    </r>
  </si>
  <si>
    <r>
      <t xml:space="preserve">Lepiej rozwinięte: 16 000 000 EUR 
Słabiej rozwinięte: 63 300 000 EUR 
</t>
    </r>
    <r>
      <rPr>
        <b/>
        <sz val="11"/>
        <rFont val="Calibri"/>
        <family val="2"/>
        <charset val="238"/>
        <scheme val="minor"/>
      </rPr>
      <t>ogółem: 79 300 000 EUR</t>
    </r>
  </si>
  <si>
    <r>
      <t xml:space="preserve">Lepiej rozwinięte - 8 882 492 EUR 
Słabiej rozwinięte - 42 917 508 EUR 
</t>
    </r>
    <r>
      <rPr>
        <b/>
        <sz val="11"/>
        <rFont val="Calibri"/>
        <family val="2"/>
        <charset val="238"/>
        <scheme val="minor"/>
      </rPr>
      <t>ogółem - 51 800 000 EUR</t>
    </r>
  </si>
  <si>
    <t>EFRR.CP1.III</t>
  </si>
  <si>
    <r>
      <rPr>
        <b/>
        <sz val="11"/>
        <rFont val="Calibri"/>
        <family val="2"/>
        <charset val="238"/>
        <scheme val="minor"/>
      </rPr>
      <t xml:space="preserve">RCO001 Przedsiębiorstwa objęte wsparciem (w tym: mikro, małe, średnie, duże) [szt.] 
</t>
    </r>
    <r>
      <rPr>
        <sz val="11"/>
        <rFont val="Calibri"/>
        <family val="2"/>
        <charset val="238"/>
        <scheme val="minor"/>
      </rPr>
      <t xml:space="preserve">lepiej rozwinięte - 95 
słabiej rozwinięte - 273 
</t>
    </r>
    <r>
      <rPr>
        <b/>
        <sz val="11"/>
        <rFont val="Calibri"/>
        <family val="2"/>
        <charset val="238"/>
        <scheme val="minor"/>
      </rPr>
      <t xml:space="preserve">RCO002 Przedsiębiorstwa objęte wsparciem w formie dotacji [szt.] 
</t>
    </r>
    <r>
      <rPr>
        <sz val="11"/>
        <rFont val="Calibri"/>
        <family val="2"/>
        <charset val="238"/>
        <scheme val="minor"/>
      </rPr>
      <t xml:space="preserve">lepiej rozwinięte - 5 
słabiej rozwinięte - 13 </t>
    </r>
  </si>
  <si>
    <r>
      <rPr>
        <b/>
        <sz val="11"/>
        <rFont val="Calibri"/>
        <family val="2"/>
        <charset val="238"/>
        <scheme val="minor"/>
      </rPr>
      <t xml:space="preserve">RCO001 Przedsiębiorstwa objęte wsparciem (w tym: mikro, małe, średnie, duże) [szt.] 
</t>
    </r>
    <r>
      <rPr>
        <sz val="11"/>
        <rFont val="Calibri"/>
        <family val="2"/>
        <charset val="238"/>
        <scheme val="minor"/>
      </rPr>
      <t xml:space="preserve">lepiej rozwinięte - 100  
słabiej rozwinięte - 280 
</t>
    </r>
    <r>
      <rPr>
        <b/>
        <sz val="11"/>
        <rFont val="Calibri"/>
        <family val="2"/>
        <charset val="238"/>
        <scheme val="minor"/>
      </rPr>
      <t xml:space="preserve">RCO002 Przedsiębiorstwa objęte wsparciem w formie dotacji [szt.] 
</t>
    </r>
    <r>
      <rPr>
        <sz val="11"/>
        <rFont val="Calibri"/>
        <family val="2"/>
        <charset val="238"/>
        <scheme val="minor"/>
      </rPr>
      <t xml:space="preserve">lepiej rozwinięte - 10 
słabiej rozwinięte - 20 </t>
    </r>
  </si>
  <si>
    <t>Zmiana alokacji elu szczegółowego 1(iii).</t>
  </si>
  <si>
    <r>
      <rPr>
        <b/>
        <sz val="11"/>
        <rFont val="Calibri"/>
        <family val="2"/>
        <charset val="238"/>
        <scheme val="minor"/>
      </rPr>
      <t xml:space="preserve">RCR002 Inwestycje prywatne uzupełniające wsparcie publiczne (w tym: dotacje, instrumenty finansowe) [EUR] </t>
    </r>
    <r>
      <rPr>
        <sz val="11"/>
        <rFont val="Calibri"/>
        <family val="2"/>
        <charset val="238"/>
        <scheme val="minor"/>
      </rPr>
      <t xml:space="preserve">
lepiej rozwinięte - 4 800 000 
słabiej rozwinięte - 9 500 000 </t>
    </r>
  </si>
  <si>
    <r>
      <rPr>
        <b/>
        <sz val="11"/>
        <rFont val="Calibri"/>
        <family val="2"/>
        <charset val="238"/>
        <scheme val="minor"/>
      </rPr>
      <t xml:space="preserve">RCR002 Inwestycje prywatne uzupełniające wsparcie publiczne (w tym: dotacje, instrumenty finansowe) [EUR] </t>
    </r>
    <r>
      <rPr>
        <sz val="11"/>
        <rFont val="Calibri"/>
        <family val="2"/>
        <charset val="238"/>
        <scheme val="minor"/>
      </rPr>
      <t xml:space="preserve">
lepiej rozwinięte - 7 600 000  
słabiej rozwinięte - 12 700 000 </t>
    </r>
  </si>
  <si>
    <r>
      <t xml:space="preserve">Zmiana alokacji celu szczegółowego 1(iii) w kategoriach regionu o:
Lepiej rozwinięte: (+)2 720 400 EUR 
Słabiej rozwinięte: (+)5 979 600 EUR 
</t>
    </r>
    <r>
      <rPr>
        <b/>
        <sz val="11"/>
        <rFont val="Calibri"/>
        <family val="2"/>
        <charset val="238"/>
        <scheme val="minor"/>
      </rPr>
      <t xml:space="preserve">ogółem: (+)8 700 000 EUR 
</t>
    </r>
    <r>
      <rPr>
        <sz val="11"/>
        <rFont val="Calibri"/>
        <family val="2"/>
        <scheme val="minor"/>
      </rPr>
      <t xml:space="preserve">Zmiana wpływa na wysokość alokacji w powyższych kategoriach regionu w następująch tabelach: 
- Tabela 5. Wymiar 2 – forma finansowania (01. Dotacja). Brak wpływu na alokację w ramach Instrumentów Finansowych (03. Wsparcie poprzez instrumenty finansowe: pożyczka, 05. Wsparcie poprzez instrumenty finansowe: dotacje w ramach operacji instrumentu finansowego), 
- Tabela 6. Wymiar 3 – terytorialny mechanizm realizacji i ukierunkowanie terytorialne (33. Inne podejścia. Brak ukierunkowania terytorialnego), 
- Tabela 8. Wymiar 7 – wymiar „Równouprawnienie płci” w ramach EFS+, EFRR, Funduszu Spójności i FST (03. Projekty neutralne w kwestii równouprawnienia płci). </t>
    </r>
  </si>
  <si>
    <r>
      <t xml:space="preserve">Lepiej rozwinięte: 10 600 000 EUR 
Słabiej rozwinięte: 44 586 000 EUR 
</t>
    </r>
    <r>
      <rPr>
        <b/>
        <sz val="11"/>
        <rFont val="Calibri"/>
        <family val="2"/>
        <charset val="238"/>
        <scheme val="minor"/>
      </rPr>
      <t>ogółem: 55 186 000 EUR</t>
    </r>
  </si>
  <si>
    <r>
      <t xml:space="preserve">Lepiej rozwinięte: 13 320 400 EUR 
Słabiej rozwinięte: 50 565 600 EUR 
</t>
    </r>
    <r>
      <rPr>
        <b/>
        <sz val="11"/>
        <rFont val="Calibri"/>
        <family val="2"/>
        <charset val="238"/>
        <scheme val="minor"/>
      </rPr>
      <t>ogółem: 63 886 000 EUR</t>
    </r>
  </si>
  <si>
    <t>FEMA.02 Fundusze Europejskie na zielony rozwój Mazowsza</t>
  </si>
  <si>
    <t>EFRR/FS.CP2.I</t>
  </si>
  <si>
    <t>Zmiana wartości celów końcowych wskaźników (region słabiej rozwinięty).</t>
  </si>
  <si>
    <r>
      <rPr>
        <b/>
        <sz val="11"/>
        <rFont val="Calibri"/>
        <family val="2"/>
        <charset val="238"/>
        <scheme val="minor"/>
      </rPr>
      <t>RCO019 Budynki publiczne o udoskonalonej charakterystyce energetycznej  [m2]</t>
    </r>
    <r>
      <rPr>
        <sz val="11"/>
        <rFont val="Calibri"/>
        <family val="2"/>
        <charset val="238"/>
        <scheme val="minor"/>
      </rPr>
      <t xml:space="preserve">
lepiej rozwinięte - 66 400 
słabiej rozwinięte - 85 900</t>
    </r>
  </si>
  <si>
    <r>
      <rPr>
        <b/>
        <sz val="11"/>
        <rFont val="Calibri"/>
        <family val="2"/>
        <charset val="238"/>
        <scheme val="minor"/>
      </rPr>
      <t>RCO019 Budynki publiczne o udoskonalonej charakterystyce energetycznej  [m2]</t>
    </r>
    <r>
      <rPr>
        <sz val="11"/>
        <rFont val="Calibri"/>
        <family val="2"/>
        <charset val="238"/>
        <scheme val="minor"/>
      </rPr>
      <t xml:space="preserve">
lepiej rozwinięte - 66 400 
słabiej rozwinięte - 97 100</t>
    </r>
  </si>
  <si>
    <t>Zmiana alokacji elu szczegółowego 2(i).</t>
  </si>
  <si>
    <t>Zmiana wartości bazowych oraz celów końcowych wskaźników (region słabiej rozwinięty).</t>
  </si>
  <si>
    <r>
      <rPr>
        <b/>
        <sz val="11"/>
        <rFont val="Calibri"/>
        <family val="2"/>
        <charset val="238"/>
        <scheme val="minor"/>
      </rPr>
      <t>Roczne zużycie energii pierwotnej (w tym: w lokalach mieszkalnych, budynkach publicznych, przedsiębiorstwach, innych) [MWh/rok]</t>
    </r>
    <r>
      <rPr>
        <sz val="11"/>
        <rFont val="Calibri"/>
        <family val="2"/>
        <charset val="238"/>
        <scheme val="minor"/>
      </rPr>
      <t xml:space="preserve">
lepiej rozwinięte - 35 705 / 24 994
słabiej rozwinięte - 49 799 / 34 859
</t>
    </r>
    <r>
      <rPr>
        <b/>
        <sz val="11"/>
        <rFont val="Calibri"/>
        <family val="2"/>
        <charset val="238"/>
        <scheme val="minor"/>
      </rPr>
      <t xml:space="preserve">Szacowana emisja gazów cieplarnianych [tony równoważnika CO2/rok ] </t>
    </r>
    <r>
      <rPr>
        <sz val="11"/>
        <rFont val="Calibri"/>
        <family val="2"/>
        <charset val="238"/>
        <scheme val="minor"/>
      </rPr>
      <t xml:space="preserve">
lepiej rozwinięte -  7 304 / 5 113 
słabiej rozwinięte - 9 460 / 6 622</t>
    </r>
  </si>
  <si>
    <r>
      <rPr>
        <b/>
        <sz val="11"/>
        <rFont val="Calibri"/>
        <family val="2"/>
        <charset val="238"/>
        <scheme val="minor"/>
      </rPr>
      <t>Roczne zużycie energii pierwotnej (w tym: w lokalach mieszkalnych, budynkach publicznych, przedsiębiorstwach, innych) [MWh/rok]</t>
    </r>
    <r>
      <rPr>
        <sz val="11"/>
        <rFont val="Calibri"/>
        <family val="2"/>
        <charset val="238"/>
        <scheme val="minor"/>
      </rPr>
      <t xml:space="preserve">
lepiej rozwinięte - 35 705 / 24 994
słabiej rozwinięte - 52 457 / 36 720
</t>
    </r>
    <r>
      <rPr>
        <b/>
        <sz val="11"/>
        <rFont val="Calibri"/>
        <family val="2"/>
        <charset val="238"/>
        <scheme val="minor"/>
      </rPr>
      <t xml:space="preserve">Szacowana emisja gazów cieplarnianych [tony równoważnika CO2/rok ] </t>
    </r>
    <r>
      <rPr>
        <sz val="11"/>
        <rFont val="Calibri"/>
        <family val="2"/>
        <charset val="238"/>
        <scheme val="minor"/>
      </rPr>
      <t xml:space="preserve">
lepiej rozwinięte -  7 304 / 5 113 
słabiej rozwinięte - 10 681 / 7 477</t>
    </r>
  </si>
  <si>
    <r>
      <t xml:space="preserve">Zmiana alokacji celu szczegółowego 2(i) w kategoriach regionu o:
Lepiej rozwinięte: 0 EUR 
Słabiej rozwinięte: (+)3 100 000 EUR 
</t>
    </r>
    <r>
      <rPr>
        <b/>
        <sz val="11"/>
        <rFont val="Calibri"/>
        <family val="2"/>
        <charset val="238"/>
        <scheme val="minor"/>
      </rPr>
      <t xml:space="preserve">ogółem: (+)3 100 000 EUR 
</t>
    </r>
    <r>
      <rPr>
        <sz val="11"/>
        <rFont val="Calibri"/>
        <family val="2"/>
        <scheme val="minor"/>
      </rPr>
      <t xml:space="preserve">Zmiana wpływa na wysokość alokacji w powyższych kategoriach regionu w następująch tabelach: 
- Tabela 5. Wymiar 2 – forma finansowania (01. Dotacja). Brak wpływu na alokację w ramach Instrumentów Finansowych (03. Wsparcie poprzez instrumenty finansowe: pożyczka, 05. Wsparcie poprzez instrumenty finansowe: dotacje w ramach operacji instrumentu finansowego), 
- Tabela 6. Wymiar 3 – terytorialny mechanizm realizacji i ukierunkowanie terytorialne (33. Inne podejścia. Brak ukierunkowania terytorialnego). Brak wpływu na alokację w ramach ZIT (03. Zintegrowane inwestycje terytorialne. Miejskie obszary funkcjonalne), 
- Tabela 8. Wymiar 7 – wymiar „Równouprawnienie płci” w ramach EFS+, EFRR, Funduszu Spójności i FST (03. Projekty neutralne w kwestii równouprawnienia płci). </t>
    </r>
  </si>
  <si>
    <r>
      <t xml:space="preserve">Lepiej rozwinięte: 23 232 984 EUR 
Słabiej rozwinięte: 68 480 069 EUR 
</t>
    </r>
    <r>
      <rPr>
        <b/>
        <sz val="11"/>
        <rFont val="Calibri"/>
        <family val="2"/>
        <charset val="238"/>
        <scheme val="minor"/>
      </rPr>
      <t>ogółem: 91 713 053 EUR</t>
    </r>
  </si>
  <si>
    <r>
      <t xml:space="preserve">Lepiej rozwinięte: 23 232 984 EUR 
Słabiej rozwinięte: 71 580 069 EUR 
</t>
    </r>
    <r>
      <rPr>
        <b/>
        <sz val="11"/>
        <rFont val="Calibri"/>
        <family val="2"/>
        <charset val="238"/>
        <scheme val="minor"/>
      </rPr>
      <t>ogółem: 94 813 053 EUR</t>
    </r>
  </si>
  <si>
    <t xml:space="preserve">Realokacja środków pomiędzy celami szczegółowymi w Priorytecie II. 
Środki przeznaczone na typ projektu: Poprawa efektywności energetycznej budynków publicznych i mieszkalnych. 
Szczegóły dotyczące zmian alokacji na poziomie kategorii interwencji w arkuszu "2. Przesunięcia finansowe". </t>
  </si>
  <si>
    <t>EFRR/FS.CP2.II</t>
  </si>
  <si>
    <t>Zmiana wartości celów końcowych wskaźników.</t>
  </si>
  <si>
    <r>
      <rPr>
        <b/>
        <sz val="11"/>
        <rFont val="Calibri"/>
        <family val="2"/>
        <charset val="238"/>
        <scheme val="minor"/>
      </rPr>
      <t xml:space="preserve">PLRO208 Pojemność magazynów energii elektrycznej [MWh] </t>
    </r>
    <r>
      <rPr>
        <sz val="11"/>
        <rFont val="Calibri"/>
        <family val="2"/>
        <charset val="238"/>
        <scheme val="minor"/>
      </rPr>
      <t xml:space="preserve">
lepiej rozwinięte - 3,35 
słabiej rozwinięte - 7,33 </t>
    </r>
  </si>
  <si>
    <r>
      <rPr>
        <b/>
        <sz val="11"/>
        <rFont val="Calibri"/>
        <family val="2"/>
        <charset val="238"/>
        <scheme val="minor"/>
      </rPr>
      <t xml:space="preserve">PLRO208 Pojemność magazynów energii elektrycznej [MWh] </t>
    </r>
    <r>
      <rPr>
        <sz val="11"/>
        <rFont val="Calibri"/>
        <family val="2"/>
        <charset val="238"/>
        <scheme val="minor"/>
      </rPr>
      <t xml:space="preserve">
lepiej rozwinięte - 3,36 
słabiej rozwinięte - 6,43 </t>
    </r>
  </si>
  <si>
    <t>Zmiana alokacji elu szczegółowego 2(ii).</t>
  </si>
  <si>
    <r>
      <t xml:space="preserve">Zmiana alokacji celu szczegółowego 2(ii) w kategoriach regionu o:
Lepiej rozwinięte: 0 EUR 
Słabiej rozwinięte: (-)1 350 000 EUR 
</t>
    </r>
    <r>
      <rPr>
        <b/>
        <sz val="11"/>
        <rFont val="Calibri"/>
        <family val="2"/>
        <charset val="238"/>
        <scheme val="minor"/>
      </rPr>
      <t xml:space="preserve">ogółem: (-)1 350 000 EUR 
</t>
    </r>
    <r>
      <rPr>
        <sz val="11"/>
        <rFont val="Calibri"/>
        <family val="2"/>
        <scheme val="minor"/>
      </rPr>
      <t xml:space="preserve">Zmiana wpływa na wysokość alokacji w powyższych kategoriach regionu w następująch tabelach: 
- Tabela 5. Wymiar 2 – forma finansowania (01. Dotacja). Brak wpływu na alokację w ramach Instrumentów Finansowych (03. Wsparcie poprzez instrumenty finansowe: pożyczka, 05. Wsparcie poprzez instrumenty finansowe: dotacje w ramach operacji instrumentu finansowego), 
- Tabela 6. Wymiar 3 – terytorialny mechanizm realizacji i ukierunkowanie terytorialne (33. Inne podejścia. Brak ukierunkowania terytorialnego), 
- Tabela 8. Wymiar 7 – wymiar „Równouprawnienie płci” w ramach EFS+, EFRR, Funduszu Spójności i FST (03. Projekty neutralne w kwestii równouprawnienia płci). </t>
    </r>
  </si>
  <si>
    <r>
      <t xml:space="preserve">Lepiej rozwinięte: 6 500 000 EUR 
Słabiej rozwinięte: 26 000 000 EUR 
</t>
    </r>
    <r>
      <rPr>
        <b/>
        <sz val="11"/>
        <rFont val="Calibri"/>
        <family val="2"/>
        <charset val="238"/>
        <scheme val="minor"/>
      </rPr>
      <t>ogółem: 32 500 000 EUR</t>
    </r>
  </si>
  <si>
    <r>
      <t xml:space="preserve">Lepiej rozwinięte: 6 500 000 EUR 
Słabiej rozwinięte: 24 650 000 EUR 
</t>
    </r>
    <r>
      <rPr>
        <b/>
        <sz val="11"/>
        <rFont val="Calibri"/>
        <family val="2"/>
        <charset val="238"/>
        <scheme val="minor"/>
      </rPr>
      <t>ogółem: 31 150 000 EUR</t>
    </r>
  </si>
  <si>
    <t>Realokacja środków pomiędzy celami szczegółowymi w Priorytecie II. 
Szczegóły dotyczące zmian alokacji na poziomie kategorii interwencji w arkuszu "2. Przesunięcia finansowe".</t>
  </si>
  <si>
    <t>EFRR/FS.CP2.IV</t>
  </si>
  <si>
    <t>2a. Powiązane rodzaje działań</t>
  </si>
  <si>
    <t>Uszczegółowienie zapisów dotyczących Ochotniczych Straży Pożarnych.</t>
  </si>
  <si>
    <r>
      <t xml:space="preserve">(...) 
W ramach typu projektu: </t>
    </r>
    <r>
      <rPr>
        <b/>
        <sz val="11"/>
        <rFont val="Calibri"/>
        <family val="2"/>
        <charset val="238"/>
        <scheme val="minor"/>
      </rPr>
      <t>Sprzęt i infrastruktura do celów zarządzania klęskami i katastrofami</t>
    </r>
    <r>
      <rPr>
        <sz val="11"/>
        <rFont val="Calibri"/>
        <family val="2"/>
        <scheme val="minor"/>
      </rPr>
      <t>, za priorytetowe uważa się doposażenie OSP, które stanowią istotny element systemu reagowania i ratownictwa w przypadku wystąpienia zagrożeń dla ludzi i mienia. 
(...) 
Ponadto istotne jest wspieranie działań służących rozwojowi systemów ratownictwa oraz usprawnienia potencjału służb publicznych w ramach rozwoju systemów monitoringu, prognozowania i ostrzegania środowiskowego. Realizacja działań zwiększy efektywność funkcjonowania służb ratowniczo-gaśniczych i umożliwi szybką i skuteczną interwencję. Pozyskanie nowych pojazdów zwiększy mobilność jednostek oraz skróci czas dojazdu do miejsca zdarzenia. Warunkiem współfinansowania jest przynależność OSP do Krajowego Systemu Ratowniczo-Gaśniczego.</t>
    </r>
  </si>
  <si>
    <r>
      <t xml:space="preserve">(...) 
W ramach typu projektu: </t>
    </r>
    <r>
      <rPr>
        <b/>
        <sz val="11"/>
        <rFont val="Calibri"/>
        <family val="2"/>
        <charset val="238"/>
        <scheme val="minor"/>
      </rPr>
      <t>Sprzęt i infrastruktura do celów zarządzania klęskami i katastrofami</t>
    </r>
    <r>
      <rPr>
        <sz val="11"/>
        <rFont val="Calibri"/>
        <family val="2"/>
        <scheme val="minor"/>
      </rPr>
      <t xml:space="preserve">, za priorytetowe uważa się doposażenie OSP, które stanowią istotny element systemu reagowania i ratownictwa w przypadku wystąpienia zagrożeń dla ludzi i mienia. 
(...) 
Pozyskanie nowych pojazdów zwiększy mobilność jednostek oraz skróci czas dojazdu do miejsca zdarzenia. Ponadto istotne jest wspieranie działań służących rozwojowi systemów ratownictwa oraz usprawnienia potencjału służb publicznych w ramach rozwoju systemów monitoringu, prognozowania i ostrzegania środowiskowego. Realizacja działań zwiększy efektywność funkcjonowania służb ratowniczo-gaśniczych i umożliwi szybką i skuteczną interwencję. W związku z koniecznością sprostania wyzwaniom strategicznym za priorytet należy także uznać wybudowanie i wyposażenie ośrodka szkoleniowego dla OSP oraz podnoszenie kwalifikacji m.in. w zakresie działań ratowniczych. Warunkiem współfinansowania jest przynależność OSP do Krajowego Systemu Ratowniczo-Gaśniczego. Możliwe jest także współfinansowanie OSP, które ubiegają się o włączenie do Systemu, a realizacja projektu przyczyni się do spełnienia warunków umożliwiających ich integrację z tym systemem.  </t>
    </r>
  </si>
  <si>
    <r>
      <rPr>
        <b/>
        <sz val="11"/>
        <rFont val="Calibri"/>
        <family val="2"/>
        <charset val="238"/>
        <scheme val="minor"/>
      </rPr>
      <t xml:space="preserve">RCO026 Zielona infrastruktura wybudowana lub zmodernizowana w celu przystosowania się do zmian klimatu [ha] </t>
    </r>
    <r>
      <rPr>
        <sz val="11"/>
        <rFont val="Calibri"/>
        <family val="2"/>
        <charset val="238"/>
        <scheme val="minor"/>
      </rPr>
      <t xml:space="preserve">
lepiej rozwinięte - 16  
słabiej rozwinięte - 29 </t>
    </r>
  </si>
  <si>
    <r>
      <rPr>
        <b/>
        <sz val="11"/>
        <rFont val="Calibri"/>
        <family val="2"/>
        <charset val="238"/>
        <scheme val="minor"/>
      </rPr>
      <t xml:space="preserve">RCO026 Zielona infrastruktura wybudowana lub zmodernizowana w celu przystosowania się do zmian klimatu [ha] </t>
    </r>
    <r>
      <rPr>
        <sz val="11"/>
        <rFont val="Calibri"/>
        <family val="2"/>
        <charset val="238"/>
        <scheme val="minor"/>
      </rPr>
      <t xml:space="preserve">
lepiej rozwinięte - 16  
słabiej rozwinięte - 24 </t>
    </r>
  </si>
  <si>
    <t>Zmiana alokacji celu szczegółowego 2(iv).</t>
  </si>
  <si>
    <r>
      <t xml:space="preserve">Zmiana alokacji celu szczegółowego 2(iv) w kategoriach regionu o:
Lepiej rozwinięte: 0 EUR 
Słabiej rozwinięte: (-)9 400 000 EUR 
</t>
    </r>
    <r>
      <rPr>
        <b/>
        <sz val="11"/>
        <rFont val="Calibri"/>
        <family val="2"/>
        <charset val="238"/>
        <scheme val="minor"/>
      </rPr>
      <t xml:space="preserve">ogółem: (-)9 400 000 EUR 
</t>
    </r>
    <r>
      <rPr>
        <sz val="11"/>
        <rFont val="Calibri"/>
        <family val="2"/>
        <scheme val="minor"/>
      </rPr>
      <t xml:space="preserve">Zmiana wpływa na wysokość alokacji w powyższych kategoriach regionu w następująch tabelach: 
- Tabela 5. Wymiar 2 – forma finansowania (01. Dotacja), 
- Tabela 6. Wymiar 3 – terytorialny mechanizm realizacji i ukierunkowanie terytorialne (33. Inne podejścia. Brak ukierunkowania terytorialnego), 
- Tabela 8. Wymiar 7 – wymiar „Równouprawnienie płci” w ramach EFS+, EFRR, Funduszu Spójności i FST (03. Projekty neutralne w kwestii równouprawnienia płci). </t>
    </r>
  </si>
  <si>
    <r>
      <t xml:space="preserve">Lepiej rozwinięte: 21 016 000 EUR 
Słabiej rozwinięte: 98 930 000 EUR 
</t>
    </r>
    <r>
      <rPr>
        <b/>
        <sz val="11"/>
        <rFont val="Calibri"/>
        <family val="2"/>
        <charset val="238"/>
        <scheme val="minor"/>
      </rPr>
      <t>ogółem: 119 946 000 EUR</t>
    </r>
  </si>
  <si>
    <r>
      <t xml:space="preserve">Lepiej rozwinięte: 21 016 000 EUR 
Słabiej rozwinięte: 89 530 000 EUR 
</t>
    </r>
    <r>
      <rPr>
        <b/>
        <sz val="11"/>
        <rFont val="Calibri"/>
        <family val="2"/>
        <charset val="238"/>
        <scheme val="minor"/>
      </rPr>
      <t>ogółem: 110 546 000 EUR</t>
    </r>
  </si>
  <si>
    <t xml:space="preserve">Realokacja środków pomiędzy celami szczegółowymi w Priorytecie II. 
Szczegóły dotyczące zmian alokacji na poziomie kategorii interwencji w arkuszu "2. Przesunięcia finansowe". </t>
  </si>
  <si>
    <r>
      <rPr>
        <b/>
        <sz val="11"/>
        <rFont val="Calibri"/>
        <family val="2"/>
        <charset val="238"/>
        <scheme val="minor"/>
      </rPr>
      <t>RCO030 Długość nowych lub zmodernizowanych sieci wodociągowych w ramach zbiorowych systemów zaopatrzenia w wodę [km]</t>
    </r>
    <r>
      <rPr>
        <sz val="11"/>
        <rFont val="Calibri"/>
        <family val="2"/>
        <charset val="238"/>
        <scheme val="minor"/>
      </rPr>
      <t xml:space="preserve">
lepiej rozwinięte - 9 
słabiej rozwinięte - 16 
</t>
    </r>
    <r>
      <rPr>
        <b/>
        <sz val="11"/>
        <rFont val="Calibri"/>
        <family val="2"/>
        <charset val="238"/>
        <scheme val="minor"/>
      </rPr>
      <t xml:space="preserve">RCO031 Długość nowych lub zmodernizowanych sieci kanalizacyjnych w ramach zbiorowych systemów odprowadzania ścieków [km]
</t>
    </r>
    <r>
      <rPr>
        <sz val="11"/>
        <rFont val="Calibri"/>
        <family val="2"/>
        <charset val="238"/>
        <scheme val="minor"/>
      </rPr>
      <t xml:space="preserve">lepiej rozwinięte - 24 
słabiej rozwinięte - 44 
</t>
    </r>
    <r>
      <rPr>
        <b/>
        <sz val="11"/>
        <rFont val="Calibri"/>
        <family val="2"/>
        <charset val="238"/>
        <scheme val="minor"/>
      </rPr>
      <t>RCO033 Wydajność nowo wybudowanych lub zmodernizowanych oczyszczalni ścieków [RLM]</t>
    </r>
    <r>
      <rPr>
        <sz val="11"/>
        <rFont val="Calibri"/>
        <family val="2"/>
        <charset val="238"/>
        <scheme val="minor"/>
      </rPr>
      <t xml:space="preserve">
lepiej rozwinięte - 22 000  
słabiej rozwinięte - 28 000 </t>
    </r>
  </si>
  <si>
    <r>
      <rPr>
        <b/>
        <sz val="11"/>
        <rFont val="Calibri"/>
        <family val="2"/>
        <charset val="238"/>
        <scheme val="minor"/>
      </rPr>
      <t>RCO030 Długość nowych lub zmodernizowanych sieci wodociągowych w ramach zbiorowych systemów zaopatrzenia w wodę [km]</t>
    </r>
    <r>
      <rPr>
        <sz val="11"/>
        <rFont val="Calibri"/>
        <family val="2"/>
        <charset val="238"/>
        <scheme val="minor"/>
      </rPr>
      <t xml:space="preserve">
lepiej rozwinięte - 9 
słabiej rozwinięte - 30 
</t>
    </r>
    <r>
      <rPr>
        <b/>
        <sz val="11"/>
        <rFont val="Calibri"/>
        <family val="2"/>
        <charset val="238"/>
        <scheme val="minor"/>
      </rPr>
      <t xml:space="preserve">RCO031 Długość nowych lub zmodernizowanych sieci kanalizacyjnych w ramach zbiorowych systemów odprowadzania ścieków [km]
</t>
    </r>
    <r>
      <rPr>
        <sz val="11"/>
        <rFont val="Calibri"/>
        <family val="2"/>
        <charset val="238"/>
        <scheme val="minor"/>
      </rPr>
      <t xml:space="preserve">lepiej rozwinięte - 21 
słabiej rozwinięte - 44 
</t>
    </r>
    <r>
      <rPr>
        <b/>
        <sz val="11"/>
        <rFont val="Calibri"/>
        <family val="2"/>
        <charset val="238"/>
        <scheme val="minor"/>
      </rPr>
      <t>RCO033 Wydajność nowo wybudowanych lub zmodernizowanych oczyszczalni ścieków [RLM]</t>
    </r>
    <r>
      <rPr>
        <sz val="11"/>
        <rFont val="Calibri"/>
        <family val="2"/>
        <charset val="238"/>
        <scheme val="minor"/>
      </rPr>
      <t xml:space="preserve">
lepiej rozwinięte - 20 000  
słabiej rozwinięte - 28 000 </t>
    </r>
  </si>
  <si>
    <t>Zmiana alokacji celu szczegółowego 2(v).</t>
  </si>
  <si>
    <r>
      <t xml:space="preserve">Zmiana alokacji celu szczegółowego 2(v) w kategoriach regionu o:
Lepiej rozwinięte: (-)1 300 000 EUR 
Słabiej rozwinięte: (+)28 250 000 EUR 
</t>
    </r>
    <r>
      <rPr>
        <b/>
        <sz val="11"/>
        <rFont val="Calibri"/>
        <family val="2"/>
        <charset val="238"/>
        <scheme val="minor"/>
      </rPr>
      <t xml:space="preserve">ogółem: (+)26 950 000 EUR 
</t>
    </r>
    <r>
      <rPr>
        <sz val="11"/>
        <rFont val="Calibri"/>
        <family val="2"/>
        <scheme val="minor"/>
      </rPr>
      <t xml:space="preserve">Zmiana wpływa na wysokość alokacji w powyższych kategoriach regionu w następująch tabelach: 
- Tabela 5. Wymiar 2 – forma finansowania (01. Dotacja), 
- Tabela 6. Wymiar 3 – terytorialny mechanizm realizacji i ukierunkowanie terytorialne (33. Inne podejścia. Brak ukierunkowania terytorialnego), 
- Tabela 8. Wymiar 7 – wymiar „Równouprawnienie płci” w ramach EFS+, EFRR, Funduszu Spójności i FST (03. Projekty neutralne w kwestii równouprawnienia płci). </t>
    </r>
  </si>
  <si>
    <r>
      <t xml:space="preserve">Lepiej rozwinięte: 14 500 000 EUR 
Słabiej rozwinięte: 38 020 000 EUR 
</t>
    </r>
    <r>
      <rPr>
        <b/>
        <sz val="11"/>
        <rFont val="Calibri"/>
        <family val="2"/>
        <charset val="238"/>
        <scheme val="minor"/>
      </rPr>
      <t>ogółem: 52 520 000 EUR</t>
    </r>
  </si>
  <si>
    <r>
      <t xml:space="preserve">Lepiej rozwinięte: 13 200 000 EUR 
Słabiej rozwinięte: 66 270 000 EUR 
</t>
    </r>
    <r>
      <rPr>
        <b/>
        <sz val="11"/>
        <rFont val="Calibri"/>
        <family val="2"/>
        <charset val="238"/>
        <scheme val="minor"/>
      </rPr>
      <t>ogółem: 79 470 000 EUR</t>
    </r>
  </si>
  <si>
    <t xml:space="preserve">Realokacja środków pomiędzy celami szczegółowymi w Priorytecie II oraz realokacja 2 300 000 EUR z Priorytetu IX "Mazowsze bliższe obywatelom dzięki Funduszom Europejskim" (z celu szczegółowego 5(ii)). 
Środki przeznaczone na typ projektu: Zarządzanie efektywnymi, inteligentnymi sieciami wodociągowymi. 
Szczegóły dotyczące zmian alokacji na poziomie kategorii interwencji w arkuszu "2. Przesunięcia finansowe".  
</t>
  </si>
  <si>
    <t>EFRR/FS.CP2.VI</t>
  </si>
  <si>
    <r>
      <rPr>
        <b/>
        <sz val="11"/>
        <rFont val="Calibri"/>
        <family val="2"/>
        <charset val="238"/>
        <scheme val="minor"/>
      </rPr>
      <t>RCO001 Przedsiębiorstwa objęte wsparciem (w tym: mikro, małe, średnie, duże) [szt.]</t>
    </r>
    <r>
      <rPr>
        <sz val="11"/>
        <rFont val="Calibri"/>
        <family val="2"/>
        <charset val="238"/>
        <scheme val="minor"/>
      </rPr>
      <t xml:space="preserve">
lepiej rozwinięte - 2 
słabiej rozwinięte - 6 
</t>
    </r>
    <r>
      <rPr>
        <b/>
        <sz val="11"/>
        <rFont val="Calibri"/>
        <family val="2"/>
        <charset val="238"/>
        <scheme val="minor"/>
      </rPr>
      <t xml:space="preserve">RCO002 Przedsiębiorstwa objęte wsparciem w formie dotacji [szt.]
</t>
    </r>
    <r>
      <rPr>
        <sz val="11"/>
        <rFont val="Calibri"/>
        <family val="2"/>
        <charset val="238"/>
        <scheme val="minor"/>
      </rPr>
      <t xml:space="preserve">lepiej rozwinięte - 2 
słabiej rozwinięte - 6  
</t>
    </r>
    <r>
      <rPr>
        <b/>
        <sz val="11"/>
        <rFont val="Calibri"/>
        <family val="2"/>
        <charset val="238"/>
        <scheme val="minor"/>
      </rPr>
      <t>RCO034 Dodatkowe zdolności w zakresie recyklingu odpadów [tony/rok]</t>
    </r>
    <r>
      <rPr>
        <sz val="11"/>
        <rFont val="Calibri"/>
        <family val="2"/>
        <charset val="238"/>
        <scheme val="minor"/>
      </rPr>
      <t xml:space="preserve">
lepiej rozwinięte - 7 040   
słabiej rozwinięte - 7 140  
</t>
    </r>
    <r>
      <rPr>
        <b/>
        <sz val="11"/>
        <rFont val="Calibri"/>
        <family val="2"/>
        <charset val="238"/>
        <scheme val="minor"/>
      </rPr>
      <t xml:space="preserve">RCO107 Inwestycje w obiekty do selektywnego zbierania odpadów [EUR]
</t>
    </r>
    <r>
      <rPr>
        <sz val="11"/>
        <rFont val="Calibri"/>
        <family val="2"/>
        <charset val="238"/>
        <scheme val="minor"/>
      </rPr>
      <t xml:space="preserve">lepiej rozwinięte - 7 080 200    
słabiej rozwinięte - 9 812 400   </t>
    </r>
  </si>
  <si>
    <r>
      <rPr>
        <b/>
        <sz val="11"/>
        <rFont val="Calibri"/>
        <family val="2"/>
        <charset val="238"/>
        <scheme val="minor"/>
      </rPr>
      <t>RCO001 Przedsiębiorstwa objęte wsparciem (w tym: mikro, małe, średnie, duże) [szt.]</t>
    </r>
    <r>
      <rPr>
        <sz val="11"/>
        <rFont val="Calibri"/>
        <family val="2"/>
        <charset val="238"/>
        <scheme val="minor"/>
      </rPr>
      <t xml:space="preserve">
lepiej rozwinięte - 3 
słabiej rozwinięte - 4 
</t>
    </r>
    <r>
      <rPr>
        <b/>
        <sz val="11"/>
        <rFont val="Calibri"/>
        <family val="2"/>
        <charset val="238"/>
        <scheme val="minor"/>
      </rPr>
      <t xml:space="preserve">RCO002 Przedsiębiorstwa objęte wsparciem w formie dotacji [szt.]
</t>
    </r>
    <r>
      <rPr>
        <sz val="11"/>
        <rFont val="Calibri"/>
        <family val="2"/>
        <charset val="238"/>
        <scheme val="minor"/>
      </rPr>
      <t xml:space="preserve">lepiej rozwinięte - 3 
słabiej rozwinięte - 4  
</t>
    </r>
    <r>
      <rPr>
        <b/>
        <sz val="11"/>
        <rFont val="Calibri"/>
        <family val="2"/>
        <charset val="238"/>
        <scheme val="minor"/>
      </rPr>
      <t>RCO034 Dodatkowe zdolności w zakresie recyklingu odpadów [tony/rok]</t>
    </r>
    <r>
      <rPr>
        <sz val="11"/>
        <rFont val="Calibri"/>
        <family val="2"/>
        <charset val="238"/>
        <scheme val="minor"/>
      </rPr>
      <t xml:space="preserve">
lepiej rozwinięte - 7 040   
słabiej rozwinięte - 7 400  
</t>
    </r>
    <r>
      <rPr>
        <b/>
        <sz val="11"/>
        <rFont val="Calibri"/>
        <family val="2"/>
        <charset val="238"/>
        <scheme val="minor"/>
      </rPr>
      <t xml:space="preserve">RCO107 Inwestycje w obiekty do selektywnego zbierania odpadów [EUR]
</t>
    </r>
    <r>
      <rPr>
        <sz val="11"/>
        <rFont val="Calibri"/>
        <family val="2"/>
        <charset val="238"/>
        <scheme val="minor"/>
      </rPr>
      <t xml:space="preserve">lepiej rozwinięte - 7 080 200    
słabiej rozwinięte - 8 511 300   </t>
    </r>
  </si>
  <si>
    <t>Zmiana alokacji celu szczegółowego 2(vi).</t>
  </si>
  <si>
    <r>
      <rPr>
        <b/>
        <sz val="11"/>
        <rFont val="Calibri"/>
        <family val="2"/>
        <charset val="238"/>
        <scheme val="minor"/>
      </rPr>
      <t>RCR047 Odpady poddane recyklingowi [tony/rok]</t>
    </r>
    <r>
      <rPr>
        <sz val="11"/>
        <rFont val="Calibri"/>
        <family val="2"/>
        <charset val="238"/>
        <scheme val="minor"/>
      </rPr>
      <t xml:space="preserve">
lepiej rozwinięte - 1 760 
słabiej rozwinięte - 1 785 
</t>
    </r>
    <r>
      <rPr>
        <b/>
        <sz val="11"/>
        <rFont val="Calibri"/>
        <family val="2"/>
        <charset val="238"/>
        <scheme val="minor"/>
      </rPr>
      <t xml:space="preserve">RCR103 Odpady zbierane selektywnie [tony/rok]
</t>
    </r>
    <r>
      <rPr>
        <sz val="11"/>
        <rFont val="Calibri"/>
        <family val="2"/>
        <charset val="238"/>
        <scheme val="minor"/>
      </rPr>
      <t xml:space="preserve">lepiej rozwinięte - 15 600 
słabiej rozwinięte - 21 300  </t>
    </r>
  </si>
  <si>
    <r>
      <rPr>
        <b/>
        <sz val="11"/>
        <rFont val="Calibri"/>
        <family val="2"/>
        <charset val="238"/>
        <scheme val="minor"/>
      </rPr>
      <t>RCR047 Odpady poddane recyklingowi [tony/rok]</t>
    </r>
    <r>
      <rPr>
        <sz val="11"/>
        <rFont val="Calibri"/>
        <family val="2"/>
        <charset val="238"/>
        <scheme val="minor"/>
      </rPr>
      <t xml:space="preserve">
lepiej rozwinięte - 1 760 
słabiej rozwinięte - 1 850  
</t>
    </r>
    <r>
      <rPr>
        <b/>
        <sz val="11"/>
        <rFont val="Calibri"/>
        <family val="2"/>
        <charset val="238"/>
        <scheme val="minor"/>
      </rPr>
      <t xml:space="preserve">RCR103 Odpady zbierane selektywnie [tony/rok]
</t>
    </r>
    <r>
      <rPr>
        <sz val="11"/>
        <rFont val="Calibri"/>
        <family val="2"/>
        <charset val="238"/>
        <scheme val="minor"/>
      </rPr>
      <t xml:space="preserve">lepiej rozwinięte - 15 600 
słabiej rozwinięte - 18 400   </t>
    </r>
  </si>
  <si>
    <r>
      <t xml:space="preserve">Zmiana alokacji celu szczegółowego 2(vi) w kategoriach regionu o:
Lepiej rozwinięte: (+)3 000 000 EUR 
Słabiej rozwinięte: (-)2 800 000 EUR 
</t>
    </r>
    <r>
      <rPr>
        <b/>
        <sz val="11"/>
        <rFont val="Calibri"/>
        <family val="2"/>
        <charset val="238"/>
        <scheme val="minor"/>
      </rPr>
      <t xml:space="preserve">ogółem: (+)200 000 EUR 
</t>
    </r>
    <r>
      <rPr>
        <sz val="11"/>
        <rFont val="Calibri"/>
        <family val="2"/>
        <scheme val="minor"/>
      </rPr>
      <t xml:space="preserve">Zmiana wpływa na wysokość alokacji w powyższych kategoriach regionu w następująch tabelach: 
- Tabela 5. Wymiar 2 – forma finansowania (01. Dotacja), 
- Tabela 6. Wymiar 3 – terytorialny mechanizm realizacji i ukierunkowanie terytorialne (33. Inne podejścia. Brak ukierunkowania terytorialnego), 
- Tabela 8. Wymiar 7 – wymiar „Równouprawnienie płci” w ramach EFS+, EFRR, Funduszu Spójności i FST (03. Projekty neutralne w kwestii równouprawnienia płci). </t>
    </r>
  </si>
  <si>
    <r>
      <t xml:space="preserve">Lepiej rozwinięte: 10 057 321 EUR 
Słabiej rozwinięte: 30 581 105 EUR 
</t>
    </r>
    <r>
      <rPr>
        <b/>
        <sz val="11"/>
        <rFont val="Calibri"/>
        <family val="2"/>
        <charset val="238"/>
        <scheme val="minor"/>
      </rPr>
      <t>ogółem: 40 638 426 EUR</t>
    </r>
  </si>
  <si>
    <r>
      <t xml:space="preserve">Lepiej rozwinięte: 13 057 321 EUR 
Słabiej rozwinięte: 27 781 105 EUR 
</t>
    </r>
    <r>
      <rPr>
        <b/>
        <sz val="11"/>
        <rFont val="Calibri"/>
        <family val="2"/>
        <charset val="238"/>
        <scheme val="minor"/>
      </rPr>
      <t>ogółem: 40 838 426 EUR</t>
    </r>
  </si>
  <si>
    <t xml:space="preserve">Realokacja środków pomiędzy celami szczegółowymi w Priorytecie II. 
Szczegóły dotyczące zmian alokacji na poziomie kategorii interwencji w arkuszu "2. Przesunięcia finansowe".  </t>
  </si>
  <si>
    <t>EFRR/FS.CP2.VII</t>
  </si>
  <si>
    <r>
      <t xml:space="preserve">Zmiana alokacji celu szczegółowego 2(vii) w kategoriach regionu o:
Lepiej rozwinięte: (-)1 700 000 EUR 
Słabiej rozwinięte: (-)15 500 000 EUR 
</t>
    </r>
    <r>
      <rPr>
        <b/>
        <sz val="11"/>
        <rFont val="Calibri"/>
        <family val="2"/>
        <charset val="238"/>
        <scheme val="minor"/>
      </rPr>
      <t xml:space="preserve">ogółem: (-)17 200 000 EUR 
</t>
    </r>
    <r>
      <rPr>
        <sz val="11"/>
        <rFont val="Calibri"/>
        <family val="2"/>
        <scheme val="minor"/>
      </rPr>
      <t xml:space="preserve">Zmiana wpływa na wysokość alokacji w powyższych kategoriach regionu w następująch tabelach: 
- Tabela 5. Wymiar 2 – forma finansowania (01. Dotacja), 
- Tabela 6. Wymiar 3 – terytorialny mechanizm realizacji i ukierunkowanie terytorialne (33. Inne podejścia. Brak ukierunkowania terytorialnego), 
- Tabela 8. Wymiar 7 – wymiar „Równouprawnienie płci” w ramach EFS+, EFRR, Funduszu Spójności i FST (03. Projekty neutralne w kwestii równouprawnienia płci). </t>
    </r>
  </si>
  <si>
    <r>
      <t xml:space="preserve">Lepiej rozwinięte: 8 100 000 EUR 
Słabiej rozwinięte: 33 410 000 EUR 
</t>
    </r>
    <r>
      <rPr>
        <b/>
        <sz val="11"/>
        <rFont val="Calibri"/>
        <family val="2"/>
        <charset val="238"/>
        <scheme val="minor"/>
      </rPr>
      <t>ogółem: 41 510 000 EUR</t>
    </r>
  </si>
  <si>
    <r>
      <t xml:space="preserve">Lepiej rozwinięte: 6 400 000 EUR 
Słabiej rozwinięte: 17 910 000 EUR 
</t>
    </r>
    <r>
      <rPr>
        <b/>
        <sz val="11"/>
        <rFont val="Calibri"/>
        <family val="2"/>
        <charset val="238"/>
        <scheme val="minor"/>
      </rPr>
      <t>ogółem: 24 310 000 EUR</t>
    </r>
  </si>
  <si>
    <t>FEMA.03 Fundusze Europejskie na rozwój mobilności miejskiej na Mazowszu</t>
  </si>
  <si>
    <t>EFRR/FS.CP2.VIII</t>
  </si>
  <si>
    <t>Realokacja środków pomiędzy kategoriami interwencji w ramach celu szczegółowego 2(viii).</t>
  </si>
  <si>
    <r>
      <t xml:space="preserve">Lepiej rozwinięte: 11 0000 000 EUR 
Słabiej rozwinięte: 134 000 000 EUR 
</t>
    </r>
    <r>
      <rPr>
        <b/>
        <sz val="11"/>
        <rFont val="Calibri"/>
        <family val="2"/>
        <charset val="238"/>
        <scheme val="minor"/>
      </rPr>
      <t>ogółem: 245 000 000 EUR</t>
    </r>
  </si>
  <si>
    <t>Realokacja środków pomiędzy kategoriami interwencji w ramach celu szczegółowego 2(viii). 
Szczegóły w arkuszu "2. Przesunięcia finansowe".</t>
  </si>
  <si>
    <t>FEMA.04 Fundusze Europejskie dla lepiej połączonego i dostępnego Mazowsza</t>
  </si>
  <si>
    <t>EFRR/FS.CP3.II</t>
  </si>
  <si>
    <r>
      <rPr>
        <b/>
        <sz val="11"/>
        <rFont val="Calibri"/>
        <family val="2"/>
        <charset val="238"/>
        <scheme val="minor"/>
      </rPr>
      <t xml:space="preserve">RCO044 Długość nowych lub rozbudowanych dróg – poza TEN-T [km] </t>
    </r>
    <r>
      <rPr>
        <sz val="11"/>
        <rFont val="Calibri"/>
        <family val="2"/>
        <charset val="238"/>
        <scheme val="minor"/>
      </rPr>
      <t xml:space="preserve">
lepiej rozwinięte - 4,7
słabiej rozwinięte - 36,7</t>
    </r>
  </si>
  <si>
    <r>
      <rPr>
        <b/>
        <sz val="11"/>
        <rFont val="Calibri"/>
        <family val="2"/>
        <charset val="238"/>
        <scheme val="minor"/>
      </rPr>
      <t xml:space="preserve">RCO044 Długość nowych lub rozbudowanych dróg – poza TEN-T [km] </t>
    </r>
    <r>
      <rPr>
        <sz val="11"/>
        <rFont val="Calibri"/>
        <family val="2"/>
        <charset val="238"/>
        <scheme val="minor"/>
      </rPr>
      <t xml:space="preserve">
lepiej rozwinięte - 4,7
słabiej rozwinięte - 33,8</t>
    </r>
  </si>
  <si>
    <t>Zmiana uwzględnia wartości wynikające z projektów zakontraktowanych i planowanych do zakontraktowania w ramach regionu słabiej rozwiniętego. Projekty niekunkurencyjne realizują także wskaźnik, który nie jest uwzględniony w programie - RCO046 Długość dróg przebudowanych lub zmodernizowanych – poza TEN-T [km].</t>
  </si>
  <si>
    <r>
      <t xml:space="preserve">Zmiana alokacji celu szczegółowego 3(ii) w kategoriach regionu o:
Lepiej rozwinięte: 0 EUR 
Słabiej rozwinięte: (+)10 000 000 EUR 
</t>
    </r>
    <r>
      <rPr>
        <b/>
        <sz val="11"/>
        <rFont val="Calibri"/>
        <family val="2"/>
        <charset val="238"/>
        <scheme val="minor"/>
      </rPr>
      <t xml:space="preserve">ogółem: (+)10 000 000 EUR 
</t>
    </r>
    <r>
      <rPr>
        <sz val="11"/>
        <rFont val="Calibri"/>
        <family val="2"/>
        <scheme val="minor"/>
      </rPr>
      <t xml:space="preserve">Zmiana wpływa na wysokość alokacji w powyższych kategoriach regionu w następująch tabelach: 
- Tabela 5. Wymiar 2 – forma finansowania (01. Dotacja), 
- Tabela 6. Wymiar 3 – terytorialny mechanizm realizacji i ukierunkowanie terytorialne (33. Inne podejścia. Brak ukierunkowania terytorialnego), 
- Tabela 8. Wymiar 7 – wymiar „Równouprawnienie płci” w ramach EFS+, EFRR, Funduszu Spójności i FST (03. Projekty neutralne w kwestii równouprawnienia płci). </t>
    </r>
  </si>
  <si>
    <r>
      <t xml:space="preserve">Lepiej rozwinięte: 22 000 000 EUR 
Słabiej rozwinięte: 200 000 000 EUR 
</t>
    </r>
    <r>
      <rPr>
        <b/>
        <sz val="11"/>
        <rFont val="Calibri"/>
        <family val="2"/>
        <charset val="238"/>
        <scheme val="minor"/>
      </rPr>
      <t>ogółem: 222 000 000 EUR</t>
    </r>
  </si>
  <si>
    <r>
      <t xml:space="preserve">Lepiej rozwinięte: 22 000 000 EUR 
Słabiej rozwinięte: 210 000 000 EUR 
</t>
    </r>
    <r>
      <rPr>
        <b/>
        <sz val="11"/>
        <rFont val="Calibri"/>
        <family val="2"/>
        <charset val="238"/>
        <scheme val="minor"/>
      </rPr>
      <t>ogółem: 232 000 000 EUR</t>
    </r>
  </si>
  <si>
    <t xml:space="preserve">Realokacja 10 000 000 EUR z Priorytetu IX "Mazowsze bliższe obywatelom dzięki Funduszom Europejskim"  (z celu szczegółowego 5(ii)). 
Środki przeznaczone na typ projektu: Budowa i przebudowa dróg powiatowych i gminnych. 
Szczegóły dotyczące zmian alokacji na poziomie kategorii interwencji w arkuszu "2. Przesunięcia finansowe".  </t>
  </si>
  <si>
    <t>FEMA.05 Fundusze Europejskie dla wyższej jakości życia na Mazowszu</t>
  </si>
  <si>
    <t>EFRR.CP4.II</t>
  </si>
  <si>
    <t xml:space="preserve">Zmiana celu końcowego wskaźnika w wyniku realokacji środków pomiędzy celami szczegółowymi </t>
  </si>
  <si>
    <r>
      <rPr>
        <b/>
        <sz val="11"/>
        <rFont val="Calibri"/>
        <family val="2"/>
        <charset val="238"/>
        <scheme val="minor"/>
      </rPr>
      <t>PLRO132 Liczba obiektów dostosowanych do potrzeb osób z niepełnosprawnościami (EFRR/FST/FS)</t>
    </r>
    <r>
      <rPr>
        <sz val="11"/>
        <rFont val="Calibri"/>
        <family val="2"/>
        <scheme val="minor"/>
      </rPr>
      <t xml:space="preserve">
słabiej rozwinięte -  200</t>
    </r>
  </si>
  <si>
    <r>
      <rPr>
        <b/>
        <sz val="11"/>
        <rFont val="Calibri"/>
        <family val="2"/>
        <charset val="238"/>
        <scheme val="minor"/>
      </rPr>
      <t>PLRO132 Liczba obiektów dostosowanych do potrzeb osób z niepełnosprawnościami (EFRR/FST/FS)</t>
    </r>
    <r>
      <rPr>
        <sz val="11"/>
        <rFont val="Calibri"/>
        <family val="2"/>
        <scheme val="minor"/>
      </rPr>
      <t xml:space="preserve">
słabiej rozwinięte -  90</t>
    </r>
  </si>
  <si>
    <t xml:space="preserve">Zgodnie z decyzją ZWM z 4 listopada 2025r. na podstawie Informacji w sprawie zaangażowania środków EFRR w Priorytecie V programu FEM 2021-2027. Zmiana wartości celu końcowego wskaźników jest konsekwencją zmniejszenia środków dla regionu słabiej rozwiniętego z kodu interwencji 122. Infrastruktura na potrzeby szkolnictwa podstawowego i średniego w wysokości 15.100.000 EUR, która zwiększyła alokację celu szczegółowego EFRR.CP4.III. </t>
  </si>
  <si>
    <r>
      <rPr>
        <b/>
        <sz val="11"/>
        <color rgb="FF000000"/>
        <rFont val="Calibri"/>
        <family val="2"/>
        <charset val="238"/>
        <scheme val="minor"/>
      </rPr>
      <t xml:space="preserve">RCR071 Roczna liczba użytkowników nowych lub zmodernizowanych placówek oświatowych
</t>
    </r>
    <r>
      <rPr>
        <sz val="11"/>
        <color rgb="FF000000"/>
        <rFont val="Calibri"/>
        <family val="2"/>
        <charset val="238"/>
        <scheme val="minor"/>
      </rPr>
      <t xml:space="preserve">wartość bazowa: 27.155 
wartość docelowa: 27.750 </t>
    </r>
  </si>
  <si>
    <r>
      <rPr>
        <b/>
        <sz val="11"/>
        <color rgb="FF000000"/>
        <rFont val="Calibri"/>
        <family val="2"/>
        <charset val="238"/>
        <scheme val="minor"/>
      </rPr>
      <t xml:space="preserve">RCR071 Roczna liczba użytkowników nowych lub zmodernizowanych placówek oświatowych
</t>
    </r>
    <r>
      <rPr>
        <sz val="11"/>
        <color rgb="FF000000"/>
        <rFont val="Calibri"/>
        <family val="2"/>
        <charset val="238"/>
        <scheme val="minor"/>
      </rPr>
      <t>wartość bazowa: 12.330
wartość docelowa: 12.600</t>
    </r>
  </si>
  <si>
    <t>Zmniejszenie wartości bazowej i docelowej wskaźnika rezultatu jest konsekwencją przyjętego w metodyce sposobu ich wyliczania, tj. w oparciu o założony współczynnik przemnożony przez wartość wskaźnika produktu.</t>
  </si>
  <si>
    <r>
      <t xml:space="preserve">Zmiana alokacji celu szczegółowego 4(ii) w kategoriach regionu:
Lepiej rozwinięte: (+)7 000 000 EUR 
Słabiej rozwinięte: (-)11 400 000 EUR 
</t>
    </r>
    <r>
      <rPr>
        <b/>
        <sz val="11"/>
        <rFont val="Calibri"/>
        <family val="2"/>
        <charset val="238"/>
        <scheme val="minor"/>
      </rPr>
      <t xml:space="preserve">ogółem: (-)4 400 000 EUR 
</t>
    </r>
    <r>
      <rPr>
        <sz val="11"/>
        <rFont val="Calibri"/>
        <family val="2"/>
        <scheme val="minor"/>
      </rPr>
      <t xml:space="preserve">Zmiana wpływa na wysokość alokacji w powyższych kategoriach regionu w następująch tabelach: 
- Tabela 5. Wymiar 2 – forma finansowania (01. Dotacja), 
- Tabela 6. Wymiar 3 – terytorialny mechanizm realizacji i ukierunkowanie terytorialne (33. Inne podejścia. Brak ukierunkowania terytorialnego). Brak wpływu na alokację w ramach ZIT (03. Zintegrowane inwestycje terytorialne. Miejskie obszary funkcjonalne), 
- Tabela 8. Wymiar 7 – wymiar „Równouprawnienie płci” w ramach EFS+, EFRR, Funduszu Spójności i FST (03. Projekty neutralne w kwestii równouprawnienia płci). </t>
    </r>
  </si>
  <si>
    <r>
      <t xml:space="preserve">Lepiej rozwinięte: 11 000 000 EUR 
Słabiej rozwinięte: 57 200 000 EUR 
</t>
    </r>
    <r>
      <rPr>
        <b/>
        <sz val="11"/>
        <rFont val="Calibri"/>
        <family val="2"/>
        <charset val="238"/>
        <scheme val="minor"/>
      </rPr>
      <t>ogółem: 68 200 000 EUR</t>
    </r>
  </si>
  <si>
    <r>
      <t xml:space="preserve">Lepiej rozwinięte: 18 000 000 EUR 
Słabiej rozwinięte: 45 800 000 EUR 
</t>
    </r>
    <r>
      <rPr>
        <b/>
        <sz val="11"/>
        <rFont val="Calibri"/>
        <family val="2"/>
        <charset val="238"/>
        <scheme val="minor"/>
      </rPr>
      <t>ogółem: 63 800 000 EUR</t>
    </r>
  </si>
  <si>
    <t xml:space="preserve">Realokacja środków pomiędzy celami szczegółowymi w Priorytecie V. 
Szczegóły dotyczące zmian alokacji na poziomie kategorii interwencji w arkuszu "2. Przesunięcia finansowe". 
Przesunięcie alokacji wynikało z bardzo dużego zainteresowania szkół prowadzacych kształcenie zawodowe wsparciem infrastrukturalnym i dużej liczny pozytywnie ocenionych wniosków o dofinansowanie. </t>
  </si>
  <si>
    <t>EFRR.CP4.III</t>
  </si>
  <si>
    <t xml:space="preserve">W regionie lepiej rozwiniętym - zmniejszenie wartości celu końcowego wskaźnika produktu 
W regionie słabiej rozwiniętym - zwiększenie wartości celu końcowego wskaźnika produktu 
w wyniku realokacji środków pomiędzy celami szczegółowymi </t>
  </si>
  <si>
    <t xml:space="preserve">PLRO205 Liczba wspartych obiektów, w których realizowane są usługi społeczne lepiej rozwinięte -  21 szt. 
słabiej rozwinięte -  11 szt. 
</t>
  </si>
  <si>
    <r>
      <rPr>
        <b/>
        <sz val="11"/>
        <rFont val="Calibri"/>
        <family val="2"/>
        <charset val="238"/>
        <scheme val="minor"/>
      </rPr>
      <t xml:space="preserve">PLRO205 Liczba wspartych obiektów, w których realizowane są usługi społeczne </t>
    </r>
    <r>
      <rPr>
        <sz val="11"/>
        <rFont val="Calibri"/>
        <family val="2"/>
        <charset val="238"/>
        <scheme val="minor"/>
      </rPr>
      <t xml:space="preserve">
lepiej rozwinięte - 8 szt. 
słabiej rozwinięte - 24 szt. 
</t>
    </r>
  </si>
  <si>
    <t>Zmiana w wyniku zmniejszenia alokacji dla regionu lepiej rozwiniętego oraz powiększenia alokacji dla regionu słabiej rozwiniętego EFRR.CP4.III, która odpowiednio: powiększyła alokację regionu lepiej rozwiniętego i zmniejszyła alokację regionu słabiej rozwinietego - w celu szczegółowym EFRR.CP4.II</t>
  </si>
  <si>
    <t xml:space="preserve">W regionie lepiej rozwiniętym - zmniejszenie wartości celu końcowego wskaźnika rezultatu
W regionie słabiej rozwiniętym - zwiększenie wartości celu końcowego wskaźnika rezultatu
w wyniku realokacji środków pomiędzy celami szczegółowymi </t>
  </si>
  <si>
    <r>
      <t xml:space="preserve">PLRR105 Roczna liczba użytkowników obiektów świadczących usługi społeczne 
</t>
    </r>
    <r>
      <rPr>
        <sz val="11"/>
        <rFont val="Calibri"/>
        <family val="2"/>
        <charset val="238"/>
        <scheme val="minor"/>
      </rPr>
      <t>lepiej rozwinięte - 63 os.
słabiej rozwinięte - 34 os.</t>
    </r>
  </si>
  <si>
    <r>
      <rPr>
        <b/>
        <sz val="11"/>
        <rFont val="Calibri"/>
        <family val="2"/>
        <charset val="238"/>
        <scheme val="minor"/>
      </rPr>
      <t xml:space="preserve">PLRR105 Roczna liczba użytkowników obiektów świadczących usługi społeczne </t>
    </r>
    <r>
      <rPr>
        <sz val="11"/>
        <rFont val="Calibri"/>
        <family val="2"/>
        <charset val="238"/>
        <scheme val="minor"/>
      </rPr>
      <t xml:space="preserve">
lepiej rozwinięte - 23 os.
słabiej rozwinięte - 73 os.</t>
    </r>
  </si>
  <si>
    <t>Zmiana w wyniku zmniejszenia alokacji dla regionu lepiej rozwiniętego oraz powiększenia alokacji dla regionu słabiej rozwiniętego EFRR.CP4.III, która odpowiednio: powiększyła alokację regionu lepiej rozwiniętego i zmniejszyła alokacjeęregionu słabiej rozwinietego - w celu szczegółowym EFRR.CP4.II</t>
  </si>
  <si>
    <r>
      <rPr>
        <sz val="11"/>
        <color rgb="FF000000"/>
        <rFont val="Calibri"/>
        <family val="2"/>
        <charset val="238"/>
        <scheme val="minor"/>
      </rPr>
      <t xml:space="preserve">Zmiana alokacji celu szczegółowego 4(iii) w kategoriach regionu o:
Lepiej rozwinięte: (-)7 000 000 EUR 
Słabiej rozwinięte: (+)11 400 000 EUR 
</t>
    </r>
    <r>
      <rPr>
        <b/>
        <sz val="11"/>
        <color rgb="FF000000"/>
        <rFont val="Calibri"/>
        <family val="2"/>
        <charset val="238"/>
        <scheme val="minor"/>
      </rPr>
      <t xml:space="preserve">ogółem: (+)4 400 000 EUR 
</t>
    </r>
    <r>
      <rPr>
        <sz val="11"/>
        <color rgb="FF000000"/>
        <rFont val="Calibri"/>
        <family val="2"/>
        <charset val="238"/>
        <scheme val="minor"/>
      </rPr>
      <t xml:space="preserve">Zmiana wpływa na wysokość alokacji w powyższych kategoriach regionu w następująch tabelach: 
- Tabela 5. Wymiar 2 – forma finansowania (01. Dotacja). Brak wpływu na alokację w ramach Instrumentów Finansowych (03. Wsparcie poprzez instrumenty finansowe: pożyczka, 05. Wsparcie poprzez instrumenty finansowe: dotacje w ramach operacji instrumentu finansowego), 
- Tabela 6. Wymiar 3 – terytorialny mechanizm realizacji i ukierunkowanie terytorialne (20. Inny rodzaj narzędzia terytorialnego. Obszary wiejskie), 
- Tabela 8. Wymiar 7 – wymiar „Równouprawnienie płci” w ramach EFS+, EFRR, Funduszu Spójności i FST (03. Projekty neutralne w kwestii równouprawnienia płci). </t>
    </r>
  </si>
  <si>
    <r>
      <t xml:space="preserve">Lepiej rozwinięte: 11 000 000 EUR 
Słabiej rozwinięte: 10 000 000 EUR 
</t>
    </r>
    <r>
      <rPr>
        <b/>
        <sz val="11"/>
        <rFont val="Calibri"/>
        <family val="2"/>
        <charset val="238"/>
        <scheme val="minor"/>
      </rPr>
      <t>ogółem: 21 000 000 EUR</t>
    </r>
  </si>
  <si>
    <r>
      <t xml:space="preserve">Lepiej rozwinięte: 4 000 000 EUR 
Słabiej rozwinięte: 21 400 000 EUR 
</t>
    </r>
    <r>
      <rPr>
        <b/>
        <sz val="11"/>
        <rFont val="Calibri"/>
        <family val="2"/>
        <charset val="238"/>
        <scheme val="minor"/>
      </rPr>
      <t>ogółem: 25 400 000 EUR</t>
    </r>
  </si>
  <si>
    <t xml:space="preserve">Realokacja środków pomiędzy celami szczegółowymi w Priorytecie V. 
Szczegóły dotyczące zmian alokacji na poziomie kategorii interwencji w arkuszu "2. Przesunięcia finansowe". </t>
  </si>
  <si>
    <t>FEMA.06 Fundusze Europejskie dla aktywnego zawodowo Mazowsza</t>
  </si>
  <si>
    <t>EFS+.CP4.A</t>
  </si>
  <si>
    <t>Doprecyzowanie i ujednolicenie zapisu dot. wieku osób młodych - zastosowano formę "18-29 lat" albo "poniżej 30 roku życia" zamiast "do 29 lat".</t>
  </si>
  <si>
    <t>Ważnym elementem projektowanego wsparcia jest pakiet działań skierowanych do osób młodych w wieku do 29 r. życia, zwłaszcza poprzez wdrażanie gwarancji dla młodzieży.  (...) Do osób do 29 roku życia adresowane będą wszystkie formy wsparcia wynikające z ustawy w szczególności dodatkowe instrumenty adresowane do bezrobotnych poniżej 30 roku życia, z wyłączeniem jak wyżej. Diagnoza kompetencji cyfrowych  zostanie  przeprowadzona obligatoryjnie w stosunku do osób młodych, do 29 r. ż.. W przypadku osób powyżej 29 r. ż. diagnoza umiejętności cyfrowych powinna zostać wykonana fakultatywnie, o ile taka potrzeba zostanie zidentyfikowana w trakcie opracowywania Indywidualnego Planu Działania.</t>
  </si>
  <si>
    <r>
      <t xml:space="preserve">Ważnym elementem projektowanego wsparcia jest pakiet działań skierowanych do osób młodych w wieku </t>
    </r>
    <r>
      <rPr>
        <b/>
        <sz val="11"/>
        <rFont val="Calibri"/>
        <family val="2"/>
        <charset val="238"/>
        <scheme val="minor"/>
      </rPr>
      <t>18-29 lat</t>
    </r>
    <r>
      <rPr>
        <sz val="11"/>
        <rFont val="Calibri"/>
        <family val="2"/>
        <scheme val="minor"/>
      </rPr>
      <t xml:space="preserve">, zwłaszcza poprzez wdrażanie gwarancji dla młodzieży.  (...) Do osób </t>
    </r>
    <r>
      <rPr>
        <b/>
        <sz val="11"/>
        <rFont val="Calibri"/>
        <family val="2"/>
        <charset val="238"/>
        <scheme val="minor"/>
      </rPr>
      <t>poniżej 30</t>
    </r>
    <r>
      <rPr>
        <sz val="11"/>
        <rFont val="Calibri"/>
        <family val="2"/>
        <scheme val="minor"/>
      </rPr>
      <t xml:space="preserve"> roku życia adresowane będą wszystkie formy wsparcia wynikające z ustawy w szczególności dodatkowe instrumenty adresowane do bezrobotnych poniżej 30 roku życia, z wyłączeniem jak wyżej. Diagnoza kompetencji cyfrowych  zostanie  przeprowadzona obligatoryjnie w stosunku do osób młodych, </t>
    </r>
    <r>
      <rPr>
        <b/>
        <sz val="11"/>
        <rFont val="Calibri"/>
        <family val="2"/>
        <charset val="238"/>
        <scheme val="minor"/>
      </rPr>
      <t>poniżej 30</t>
    </r>
    <r>
      <rPr>
        <sz val="11"/>
        <rFont val="Calibri"/>
        <family val="2"/>
        <scheme val="minor"/>
      </rPr>
      <t xml:space="preserve"> r. ż.. W przypadku osób powyżej </t>
    </r>
    <r>
      <rPr>
        <b/>
        <sz val="11"/>
        <rFont val="Calibri"/>
        <family val="2"/>
        <charset val="238"/>
        <scheme val="minor"/>
      </rPr>
      <t>30</t>
    </r>
    <r>
      <rPr>
        <sz val="11"/>
        <rFont val="Calibri"/>
        <family val="2"/>
        <scheme val="minor"/>
      </rPr>
      <t xml:space="preserve"> r. ż. diagnoza umiejętności cyfrowych powinna zostać wykonana fakultatywnie, o ile taka potrzeba zostanie zidentyfikowana w trakcie opracowywania Indywidualnego Planu Działania.</t>
    </r>
  </si>
  <si>
    <t xml:space="preserve">Zmiana ma na celu likwidację wątpliwości interpretacyjnych i zapewnienie zgodności z przepisami. W dotychczasowej treści stosowano zapis "w wieku 18-29 lat" lub "do 29 roku życia", jednak ta druga forma bywała różnie rozumiana, jako do ukończenia 29 roku życia zamiast 30. Natomiast zgodnie z ustawą o rynku pracy, Wytycznymi EFS+ oraz zasadami Gwarancji dla młodzieży, za osoby młode uznaje się osoby poniżej 30 roku życia. </t>
  </si>
  <si>
    <t>2b. Główne grupy docelowe</t>
  </si>
  <si>
    <t>Doprecyzowanie i ujednolicenie zapisu dot. wieku osób młodych - zastosowano formę "poniżej 30 roku życia" zamiast "do 29 r.ż".</t>
  </si>
  <si>
    <r>
      <rPr>
        <b/>
        <sz val="11"/>
        <rFont val="Calibri"/>
        <family val="2"/>
        <charset val="238"/>
        <scheme val="minor"/>
      </rPr>
      <t>Główne grupy docelowe</t>
    </r>
    <r>
      <rPr>
        <sz val="11"/>
        <rFont val="Calibri"/>
        <family val="2"/>
        <scheme val="minor"/>
      </rPr>
      <t xml:space="preserve">
•	osoby młode do 29 r.ż. będące klientami PUP,</t>
    </r>
  </si>
  <si>
    <r>
      <rPr>
        <b/>
        <sz val="11"/>
        <rFont val="Calibri"/>
        <family val="2"/>
        <charset val="238"/>
        <scheme val="minor"/>
      </rPr>
      <t>Główne grupy docelowe</t>
    </r>
    <r>
      <rPr>
        <sz val="11"/>
        <rFont val="Calibri"/>
        <family val="2"/>
        <scheme val="minor"/>
      </rPr>
      <t xml:space="preserve">
•	osoby młode </t>
    </r>
    <r>
      <rPr>
        <b/>
        <sz val="11"/>
        <rFont val="Calibri"/>
        <family val="2"/>
        <charset val="238"/>
        <scheme val="minor"/>
      </rPr>
      <t>poniżej 30</t>
    </r>
    <r>
      <rPr>
        <sz val="11"/>
        <rFont val="Calibri"/>
        <family val="2"/>
        <scheme val="minor"/>
      </rPr>
      <t xml:space="preserve"> r.ż. będące klientami PUP,</t>
    </r>
  </si>
  <si>
    <t>wskaźniki - zmiana w dotychczasowych priorytetach wynikająca z utworzenia nowego priorytetu</t>
  </si>
  <si>
    <t xml:space="preserve">Zmniejszenie wartości docelowej wskaźnika produktu w wyniku realokacji środków pomiędzy priorytetami </t>
  </si>
  <si>
    <r>
      <rPr>
        <b/>
        <sz val="11"/>
        <rFont val="Calibri"/>
        <family val="2"/>
        <charset val="238"/>
        <scheme val="minor"/>
      </rPr>
      <t xml:space="preserve">EECO02 Liczba osób bezrobotnych, w tym długotrwale bezrobotnych, objętych wsparciem w programie: </t>
    </r>
    <r>
      <rPr>
        <sz val="11"/>
        <rFont val="Calibri"/>
        <family val="2"/>
        <charset val="238"/>
        <scheme val="minor"/>
      </rPr>
      <t xml:space="preserve">
-  4.740 osób w regionie lepiej rozwiniętym 
- 23.070 osób regionie słabiej rozwiniętym</t>
    </r>
  </si>
  <si>
    <r>
      <rPr>
        <b/>
        <sz val="11"/>
        <rFont val="Calibri"/>
        <family val="2"/>
        <charset val="238"/>
        <scheme val="minor"/>
      </rPr>
      <t xml:space="preserve">EECO02 Liczba osób bezrobotnych, w tym długotrwale bezrobotnych, objętych wsparciem w programie: </t>
    </r>
    <r>
      <rPr>
        <sz val="11"/>
        <rFont val="Calibri"/>
        <family val="2"/>
        <scheme val="minor"/>
      </rPr>
      <t xml:space="preserve">
-  4.670 osób w regionie lepiej rozwiniętym 
- 22.720 osób regionie słabiej rozwiniętym</t>
    </r>
  </si>
  <si>
    <t xml:space="preserve">Zmniejszenie wartości docelowej wskaźnika produktu wynika z przesunięcia alokacji 769.000 (RWS 123.000, RMR 646.000 EUR) na nowy priorytet.
</t>
  </si>
  <si>
    <t xml:space="preserve">Zmniejszenie wartości bazowej i docelowej wskaźnika rezultatu w wyniku realokacji środków pomiędzy priorytetami </t>
  </si>
  <si>
    <r>
      <rPr>
        <b/>
        <sz val="11"/>
        <rFont val="Calibri"/>
        <family val="2"/>
        <charset val="238"/>
        <scheme val="minor"/>
      </rPr>
      <t xml:space="preserve"> EECR04 Liczba osób pracujących, łącznie z prowadzącymi działalność na własny rachunek, po opuszczeniu programu
</t>
    </r>
    <r>
      <rPr>
        <sz val="11"/>
        <rFont val="Calibri"/>
        <family val="2"/>
        <charset val="238"/>
        <scheme val="minor"/>
      </rPr>
      <t>wartość bazowa</t>
    </r>
    <r>
      <rPr>
        <sz val="11"/>
        <rFont val="Calibri"/>
        <family val="2"/>
        <scheme val="minor"/>
      </rPr>
      <t xml:space="preserve">
- 3.082 osób w regionie lepiej rozwiniętym
- 14.995 osób w regionie słabiej rozwiniętym
oraz wartość docelowa
- 3.120 osób w regionie lepiej rozwiniętym
- 15.220 osób w regionie słabiej rozwiniętym</t>
    </r>
  </si>
  <si>
    <r>
      <rPr>
        <b/>
        <sz val="11"/>
        <rFont val="Calibri"/>
        <family val="2"/>
        <charset val="238"/>
        <scheme val="minor"/>
      </rPr>
      <t xml:space="preserve"> EECR04 Liczba osób pracujących, łącznie z prowadzącymi działalność na własny rachunek, po opuszczeniu programu
</t>
    </r>
    <r>
      <rPr>
        <sz val="11"/>
        <rFont val="Calibri"/>
        <family val="2"/>
        <charset val="238"/>
        <scheme val="minor"/>
      </rPr>
      <t>wartość bazowa</t>
    </r>
    <r>
      <rPr>
        <sz val="11"/>
        <rFont val="Calibri"/>
        <family val="2"/>
        <scheme val="minor"/>
      </rPr>
      <t xml:space="preserve">
- 2.944 osób w regionie lepiej rozwiniętym
-  14.639 osób w regionie słabiej rozwiniętym
oraz wartość docelowa
- 2.980 osób w regionie lepiej rozwiniętym
- z 14.860 osób w regionie słabiej rozwiniętym</t>
    </r>
  </si>
  <si>
    <t xml:space="preserve">
Zmniejszenie wartości bazowej i docelowej wskaźnika rezultatu jest konsekwencją przyjętego w metodyce sposobu ich wyliczania, tj. w oparciu o założony współczynnik przemnożony przez wartość wskaźnika produktu.</t>
  </si>
  <si>
    <t>finanse - zmiana w dotychczasowych priorytetach wynikająca z utworzenia nowego priorytetu</t>
  </si>
  <si>
    <r>
      <t xml:space="preserve">Zmiana alokacji celu szczegółowego 4(a) w kategoriach regionu:
Lepiej rozwinięte: (+)300 555 EUR 
Słabiej rozwinięte: (+)2 930 445 EUR 
</t>
    </r>
    <r>
      <rPr>
        <b/>
        <sz val="11"/>
        <rFont val="Calibri"/>
        <family val="2"/>
        <charset val="238"/>
        <scheme val="minor"/>
      </rPr>
      <t xml:space="preserve">ogółem: (+)3 231 000 EUR </t>
    </r>
    <r>
      <rPr>
        <sz val="11"/>
        <rFont val="Calibri"/>
        <family val="2"/>
        <scheme val="minor"/>
      </rPr>
      <t xml:space="preserve">
Zmiana wpływa na wysokość alokacji w powyższych kategoriach regionu w następująch tabelach: 
- Tabela 5. Wymiar 2 – forma finansowania (01. Dotacja), 
- Tabela 6. Wymiar 3 – terytorialny mechanizm realizacji i ukierunkowanie terytorialne (33. Inne podejścia. Brak ukierunkowania terytorialnego),
- Tabela 7. Wymiar 6 – uzupełniające obszary tematyczne EFS+ (01. Przyczynianie się do ekologicznych umiejętności i zielonych miejsc pracy oraz zielonej gospodarki, 10. Działania podejmowane w odpowiedzi na wyzwania wskazane w ramach semestru europejskiego),
- Tabela 8. Wymiar 7 – wymiar „Równouprawnienie płci” w ramach EFS+, EFRR, Funduszu Spójności i FST (02. Projekty uwzględniające kwestię równouprawnienia płci). </t>
    </r>
  </si>
  <si>
    <r>
      <t xml:space="preserve">Lepiej rozwinięte  - 11 513 000
Słabiej rozwinięte  - 95 198 000
</t>
    </r>
    <r>
      <rPr>
        <b/>
        <sz val="11"/>
        <rFont val="Calibri"/>
        <family val="2"/>
        <charset val="238"/>
        <scheme val="minor"/>
      </rPr>
      <t>ogółem - 106 711 000</t>
    </r>
  </si>
  <si>
    <r>
      <t xml:space="preserve">Lepiej rozwinięte razem - 11 813 555
Słabiej rozwinięte razem - 98 128 445
</t>
    </r>
    <r>
      <rPr>
        <b/>
        <sz val="11"/>
        <rFont val="Calibri"/>
        <family val="2"/>
        <charset val="238"/>
        <scheme val="minor"/>
      </rPr>
      <t>ogółem - 109 942 000</t>
    </r>
  </si>
  <si>
    <t xml:space="preserve">Realokacja środków pomiędzy celami szczegółowymi w Priorytecie VI oraz realokacja kwoty 769 000 EUR z Priorytetu VI do nowego Priorytetu XIII. 
Szczegóły dotyczące zmian alokacji na poziomie kategorii interwencji w arkuszu "2. Przesunięcia finansowe". </t>
  </si>
  <si>
    <t>EFS+.CP4.B</t>
  </si>
  <si>
    <t xml:space="preserve">Zmniejszenie wartości docelowej wskaźnika produktu w wyniku realokacji pomiędzy priorytetami </t>
  </si>
  <si>
    <r>
      <rPr>
        <b/>
        <sz val="11"/>
        <rFont val="Calibri"/>
        <family val="2"/>
        <charset val="238"/>
        <scheme val="minor"/>
      </rPr>
      <t>PLBCO01 Liczba pracowników instytucji rynku pracy objętych wsparciem w programie</t>
    </r>
    <r>
      <rPr>
        <sz val="11"/>
        <rFont val="Calibri"/>
        <family val="2"/>
        <scheme val="minor"/>
      </rPr>
      <t xml:space="preserve">
- 180  osób w regionie lepiej rozwiniętym 
- 1.020 osób regionie słabiej rozwiniętym</t>
    </r>
  </si>
  <si>
    <r>
      <rPr>
        <b/>
        <sz val="11"/>
        <rFont val="Calibri"/>
        <family val="2"/>
        <charset val="238"/>
        <scheme val="minor"/>
      </rPr>
      <t>PLBCO01 Liczba pracowników instytucji rynku pracy objętych wsparciem w programie</t>
    </r>
    <r>
      <rPr>
        <sz val="11"/>
        <rFont val="Calibri"/>
        <family val="2"/>
        <scheme val="minor"/>
      </rPr>
      <t xml:space="preserve">
-  90 osób w regionie lepiej rozwiniętym 
- 100 osób regionie słabiej rozwiniętym</t>
    </r>
  </si>
  <si>
    <t>Zmniejszenie wartości docelowej wskaźnika produktu wynika z przesunięcia alokacji 960.000 (RWS 50.000; RMR 910.000 EUR) na nowy priorytet.</t>
  </si>
  <si>
    <t xml:space="preserve">Zmniejszenie wartości bazowej i docelowej wskaźnika rezultatu  w wyniku realokacji środków pomiędzy priorytetami </t>
  </si>
  <si>
    <r>
      <rPr>
        <b/>
        <sz val="11"/>
        <rFont val="Calibri"/>
        <family val="2"/>
        <charset val="238"/>
        <scheme val="minor"/>
      </rPr>
      <t xml:space="preserve">EECR03 Liczba osób, które uzyskały kwalifikacje po opuszczeniu programu 
</t>
    </r>
    <r>
      <rPr>
        <sz val="11"/>
        <rFont val="Calibri"/>
        <family val="2"/>
        <charset val="238"/>
        <scheme val="minor"/>
      </rPr>
      <t>wartość bazowa</t>
    </r>
    <r>
      <rPr>
        <sz val="11"/>
        <rFont val="Calibri"/>
        <family val="2"/>
        <scheme val="minor"/>
      </rPr>
      <t xml:space="preserve">
- z 170  osób w regionie lepiej rozwiniętym
- z 910 osób w regionie słabiej rozwiniętym
oraz wartość docelowa
- z 170 osób w regionie lepiej rozwiniętym
- z 960  osób  w regionie słabiej rozwiniętym</t>
    </r>
  </si>
  <si>
    <r>
      <rPr>
        <b/>
        <sz val="11"/>
        <rFont val="Calibri"/>
        <family val="2"/>
        <charset val="238"/>
        <scheme val="minor"/>
      </rPr>
      <t xml:space="preserve">EECR03 Liczba osób, które uzyskały kwalifikacje po opuszczeniu programu 
</t>
    </r>
    <r>
      <rPr>
        <sz val="11"/>
        <rFont val="Calibri"/>
        <family val="2"/>
        <charset val="238"/>
        <scheme val="minor"/>
      </rPr>
      <t>wartość bazowa</t>
    </r>
    <r>
      <rPr>
        <sz val="11"/>
        <rFont val="Calibri"/>
        <family val="2"/>
        <scheme val="minor"/>
      </rPr>
      <t xml:space="preserve">
- 80  osób w regionie lepiej rozwiniętym
- 78  osób w regionie słabiej rozwiniętym
oraz wartość docelowa
-  80 osób w regionie lepiej rozwiniętym
-  90 osób  w regionie słabiej rozwiniętym</t>
    </r>
  </si>
  <si>
    <r>
      <t xml:space="preserve">Zmiana alokacji celu szczegółowego 4(b) w kategoriach regionu:
Lepiej rozwinięte: (-)50 000 EUR 
Słabiej rozwinięte: (-)910 000 EUR 
</t>
    </r>
    <r>
      <rPr>
        <b/>
        <sz val="11"/>
        <rFont val="Calibri"/>
        <family val="2"/>
        <charset val="238"/>
        <scheme val="minor"/>
      </rPr>
      <t xml:space="preserve">ogółem: (-)960 000 EUR </t>
    </r>
    <r>
      <rPr>
        <sz val="11"/>
        <rFont val="Calibri"/>
        <family val="2"/>
        <scheme val="minor"/>
      </rPr>
      <t xml:space="preserve">
Zmiana wpływa na wysokość alokacji w powyższych kategoriach regionu w następująch tabelach: 
- Tabela 5. Wymiar 2 – forma finansowania (01. Dotacja), 
- Tabela 6. Wymiar 3 – terytorialny mechanizm realizacji i ukierunkowanie terytorialne (33. Inne podejścia. Brak ukierunkowania terytorialnego),
- Tabela 7. Wymiar 6 – uzupełniające obszary tematyczne EFS+ (10. Działania podejmowane w odpowiedzi na wyzwania wskazane w ramach semestru europejskiego),
- Tabela 8. Wymiar 7 – wymiar „Równouprawnienie płci” w ramach EFS+, EFRR, Funduszu Spójności i FST (02. Projekty uwzględniające kwestię równouprawnienia płci). </t>
    </r>
  </si>
  <si>
    <r>
      <t xml:space="preserve">Lepiej rozwinięte  - 674 000
Słabiej rozwinięte  - 1 826 000
</t>
    </r>
    <r>
      <rPr>
        <b/>
        <sz val="11"/>
        <rFont val="Calibri"/>
        <family val="2"/>
        <charset val="238"/>
        <scheme val="minor"/>
      </rPr>
      <t>ogółem - 2 500 000</t>
    </r>
  </si>
  <si>
    <r>
      <t xml:space="preserve">Lepiej rozwinięte razem - 624 000
Słabiej rozwinięte razem - 916 000
</t>
    </r>
    <r>
      <rPr>
        <b/>
        <sz val="11"/>
        <rFont val="Calibri"/>
        <family val="2"/>
        <charset val="238"/>
        <scheme val="minor"/>
      </rPr>
      <t>ogółem - 1 540 000</t>
    </r>
  </si>
  <si>
    <t xml:space="preserve">Realokacja środków w wysokości 960 000 EUR z Priorytetu VI do nowego Priorytetu XIII. 
Szczegóły dotyczące zmian alokacji na poziomie kategorii interwencji w arkuszu "2. Przesunięcia finansowe". </t>
  </si>
  <si>
    <t>EFS+.CP4.D</t>
  </si>
  <si>
    <r>
      <t xml:space="preserve">Zmiana alokacji celu szczegółowego 4(d) w kategoriach regionu:
Lepiej rozwinięte: (-)2 865 000 EUR 
Słabiej rozwinięte: (-)237 000 EUR 
</t>
    </r>
    <r>
      <rPr>
        <b/>
        <sz val="11"/>
        <rFont val="Calibri"/>
        <family val="2"/>
        <charset val="238"/>
        <scheme val="minor"/>
      </rPr>
      <t xml:space="preserve">ogółem: (-)7 102 000 EUR </t>
    </r>
    <r>
      <rPr>
        <sz val="11"/>
        <rFont val="Calibri"/>
        <family val="2"/>
        <scheme val="minor"/>
      </rPr>
      <t xml:space="preserve">
Zmiana wpływa na wysokość alokacji w powyższych kategoriach regionu w następująch tabelach: 
- Tabela 5. Wymiar 2 – forma finansowania (01. Dotacja), 
- Tabela 6. Wymiar 3 – terytorialny mechanizm realizacji i ukierunkowanie terytorialne (33. Inne podejścia. Brak ukierunkowania terytorialnego),
- Tabela 7. Wymiar 6 – uzupełniające obszary tematyczne EFS+ (01. Przyczynianie się do ekologicznych umiejętności i zielonych miejsc pracy oraz zielonej gospodarki, 10. Działania podejmowane w odpowiedzi na wyzwania wskazane w ramach semestru europejskiego),
- Tabela 8. Wymiar 7 – wymiar „Równouprawnienie płci” w ramach EFS+, EFRR, Funduszu Spójności i FST (02. Projekty uwzględniające kwestię równouprawnienia płci). </t>
    </r>
  </si>
  <si>
    <r>
      <t xml:space="preserve">Lepiej rozwinięte  - 13 151 000
Słabiej rozwinięte  - 20 699 000
</t>
    </r>
    <r>
      <rPr>
        <b/>
        <sz val="11"/>
        <rFont val="Calibri"/>
        <family val="2"/>
        <charset val="238"/>
        <scheme val="minor"/>
      </rPr>
      <t>ogółem - 33 850 000</t>
    </r>
  </si>
  <si>
    <r>
      <rPr>
        <sz val="11"/>
        <color rgb="FF000000"/>
        <rFont val="Calibri"/>
        <family val="2"/>
        <charset val="238"/>
        <scheme val="minor"/>
      </rPr>
      <t xml:space="preserve">Lepiej rozwinięte razem - 9 862 445
Słabiej rozwinięte razem - 16 885 555
</t>
    </r>
    <r>
      <rPr>
        <b/>
        <sz val="11"/>
        <color rgb="FF000000"/>
        <rFont val="Calibri"/>
        <family val="2"/>
        <charset val="238"/>
        <scheme val="minor"/>
      </rPr>
      <t>ogółem - 26 748 000</t>
    </r>
  </si>
  <si>
    <t xml:space="preserve">Realokacja środków pomiędzy celami szczegółowymi w Priorytecie VI oraz realokacja kwoty 3 102 000 EUR z Priorytetu VI do nowego Priorytetu XIII. 
Szczegóły dotyczące zmian alokacji na poziomie kategorii interwencji w arkuszu "2. Przesunięcia finansowe". </t>
  </si>
  <si>
    <t>FEMA.07 Fundusze Europejskie dla nowoczesnej i dostępnej edukacji na Mazowszu</t>
  </si>
  <si>
    <t>EFS+.CP4.F</t>
  </si>
  <si>
    <t>Zmiana wartości docelowej wskaźników produktu w wyniku realokacji środków pomiędzy typami operacji</t>
  </si>
  <si>
    <r>
      <rPr>
        <b/>
        <sz val="11"/>
        <rFont val="Calibri"/>
        <family val="2"/>
        <charset val="238"/>
        <scheme val="minor"/>
      </rPr>
      <t xml:space="preserve">PLFCO02 Liczba dofinansowanych miejsc wychowania przedszkolnego </t>
    </r>
    <r>
      <rPr>
        <sz val="11"/>
        <rFont val="Calibri"/>
        <family val="2"/>
        <scheme val="minor"/>
      </rPr>
      <t xml:space="preserve">
lepiej rozwinięte - 50 os.
słabiej rozwinięte - 290 os.
</t>
    </r>
    <r>
      <rPr>
        <b/>
        <sz val="11"/>
        <rFont val="Calibri"/>
        <family val="2"/>
        <charset val="238"/>
        <scheme val="minor"/>
      </rPr>
      <t>PLFCO08 Liczba dzieci/uczniów o specjalnych potrzebach rozwojowych i edukacyjnych, objętych wsparciem</t>
    </r>
    <r>
      <rPr>
        <sz val="11"/>
        <rFont val="Calibri"/>
        <family val="2"/>
        <scheme val="minor"/>
      </rPr>
      <t xml:space="preserve">
lepiej rozwinięte - 690 os.
słabiej rozwinięte - 1.610 os.</t>
    </r>
  </si>
  <si>
    <r>
      <rPr>
        <b/>
        <sz val="11"/>
        <rFont val="Calibri"/>
        <family val="2"/>
        <charset val="238"/>
        <scheme val="minor"/>
      </rPr>
      <t xml:space="preserve">PLFCO02 Liczba dofinansowanych miejsc wychowania przedszkolnego </t>
    </r>
    <r>
      <rPr>
        <sz val="11"/>
        <rFont val="Calibri"/>
        <family val="2"/>
        <scheme val="minor"/>
      </rPr>
      <t xml:space="preserve">
lepiej rozwinięte - 172 os.
słabiej rozwinięte - 45 os.
</t>
    </r>
    <r>
      <rPr>
        <b/>
        <sz val="11"/>
        <rFont val="Calibri"/>
        <family val="2"/>
        <charset val="238"/>
        <scheme val="minor"/>
      </rPr>
      <t>PLFCO08 Liczba dzieci/uczniów o specjalnych potrzebach rozwojowych i edukacyjnych, objętych wsparciem</t>
    </r>
    <r>
      <rPr>
        <sz val="11"/>
        <rFont val="Calibri"/>
        <family val="2"/>
        <scheme val="minor"/>
      </rPr>
      <t xml:space="preserve">
lepiej rozwinięte - 730 os.
słabiej rozwinięte - 2.020 os.</t>
    </r>
  </si>
  <si>
    <t>Pierwotne założenia wsparcia w obszarze edukacj przedszkolnej zakładały tworzenie miejsc w tych placówkach.
Po pierwszym naborze, w regionie lepiej rozwiniętym zakontraktowano 0,7 mln EUR, w słabiej rozwiniętym jedynie 18,5 tys. EUR - te środki pozwolą na utworzenie odpowiednio: 172 i 45 miejsc przedszkolnych (zgodnie z obowiązującym w I naborze koszcie jednostkowym 17.400 PLN).
Podczas pierwszego etapu przeglądu śródokresowego podjęto decyzję o przesunięciu głównego celu interwecji: z tworzenia miejsc w placówkach przedszkolnych na wsparcie dzieci ze specjalnymi potrzebami edukacyjnymi (edukacja włączajaca w przedszkolach). 
Pozostałą po pierwszym naborze alokację przeznacza się na monitorowanie wskaźnika "Liczba dzieci/uczniów o specjalnych potrzebach rozwojowych i edukacyjnych, objętych wsparciem (osoby)". W związku z tym cel końcowy wskaźnika "Liczba dofinansowanych miejsc wychowania przedszkolnego" zostanie zmniejszony do poziomu kontraktacji, natomiast przesunięcie środków na edukację włączajacą wpłynie na zwiększenie wskaźnika PLFCO08.
Powyższa zmiana nie wpływa na wartość alokacji zadeklarowaną w kategoriach interwecji, w celu EFS+.CP4.F.</t>
  </si>
  <si>
    <r>
      <rPr>
        <b/>
        <sz val="11"/>
        <rFont val="Calibri"/>
        <family val="2"/>
        <charset val="238"/>
        <scheme val="minor"/>
      </rPr>
      <t xml:space="preserve"> PLGCO01 Liczba osób dorosłych objętych usługami rozwojowymi (osoby)</t>
    </r>
    <r>
      <rPr>
        <sz val="11"/>
        <rFont val="Calibri"/>
        <family val="2"/>
        <scheme val="minor"/>
      </rPr>
      <t xml:space="preserve">
- 5.400 os. osób w regionie lepiej rozwiniętym 
- 9.720 os. osób regionie słabiej rozwiniętym</t>
    </r>
  </si>
  <si>
    <r>
      <rPr>
        <b/>
        <sz val="11"/>
        <rFont val="Calibri"/>
        <family val="2"/>
        <charset val="238"/>
        <scheme val="minor"/>
      </rPr>
      <t xml:space="preserve"> PLGCO01 Liczba osób dorosłych objętych usługami rozwojowymi (osoby)</t>
    </r>
    <r>
      <rPr>
        <sz val="11"/>
        <rFont val="Calibri"/>
        <family val="2"/>
        <scheme val="minor"/>
      </rPr>
      <t xml:space="preserve">
- 3.870 osób w regionie lepiej rozwiniętym 
- 6.580 osób regionie słabiej rozwiniętym</t>
    </r>
  </si>
  <si>
    <t xml:space="preserve">Zmniejszenie wartości docelowej wskaźnika produktu wynika z przesunięcia alokacji 12 699 000 EUR (RWS 2 815 000, RMR 9 854 000 EUR) na nowy priorytet.
</t>
  </si>
  <si>
    <r>
      <rPr>
        <b/>
        <sz val="11"/>
        <rFont val="Calibri"/>
        <family val="2"/>
        <charset val="238"/>
        <scheme val="minor"/>
      </rPr>
      <t xml:space="preserve">EECR03 Liczba osób, które uzyskały kwalifikacje po opuszczeniu programu
</t>
    </r>
    <r>
      <rPr>
        <sz val="11"/>
        <rFont val="Calibri"/>
        <family val="2"/>
        <charset val="238"/>
        <scheme val="minor"/>
      </rPr>
      <t>wartość bazowa</t>
    </r>
    <r>
      <rPr>
        <sz val="11"/>
        <rFont val="Calibri"/>
        <family val="2"/>
        <scheme val="minor"/>
      </rPr>
      <t xml:space="preserve">
- 3.942 osób w regionie lepiej rozwiniętym
- 7.096 osób w regionie słabiej rozwiniętym
wartość docelowa
- 3.990 osób w regionie lepiej rozwiniętym
- 7.190 osób  w regionie słabiej rozwiniętym</t>
    </r>
  </si>
  <si>
    <r>
      <rPr>
        <b/>
        <sz val="11"/>
        <rFont val="Calibri"/>
        <family val="2"/>
        <charset val="238"/>
        <scheme val="minor"/>
      </rPr>
      <t xml:space="preserve">EECR03 Liczba osób, które uzyskały kwalifikacje po opuszczeniu programu
</t>
    </r>
    <r>
      <rPr>
        <sz val="11"/>
        <rFont val="Calibri"/>
        <family val="2"/>
        <charset val="238"/>
        <scheme val="minor"/>
      </rPr>
      <t>wartość bazowa</t>
    </r>
    <r>
      <rPr>
        <sz val="11"/>
        <rFont val="Calibri"/>
        <family val="2"/>
        <scheme val="minor"/>
      </rPr>
      <t xml:space="preserve">
- 2.825 osób w regionie lepiej rozwiniętym
-  4.803 osób w regionie słabiej rozwiniętym
wartość docelowa
- 2.860 osób w regionie lepiej rozwiniętym
- 4.860 osób  w regionie słabiej rozwiniętym</t>
    </r>
  </si>
  <si>
    <r>
      <rPr>
        <sz val="11"/>
        <color rgb="FF000000"/>
        <rFont val="Calibri"/>
        <family val="2"/>
        <charset val="238"/>
        <scheme val="minor"/>
      </rPr>
      <t xml:space="preserve">Zmiana alokacji celu szczegółowego 4(g) w kategoriach regionu:
Lepiej rozwinięte: (-)2 815 000 EUR 
Słabiej rozwinięte: (-)9 854 000 EUR 
</t>
    </r>
    <r>
      <rPr>
        <b/>
        <sz val="11"/>
        <color rgb="FF000000"/>
        <rFont val="Calibri"/>
        <family val="2"/>
        <charset val="238"/>
        <scheme val="minor"/>
      </rPr>
      <t xml:space="preserve">ogółem: (-)12 669 000 EUR 
</t>
    </r>
    <r>
      <rPr>
        <sz val="11"/>
        <color rgb="FF000000"/>
        <rFont val="Calibri"/>
        <family val="2"/>
        <charset val="238"/>
        <scheme val="minor"/>
      </rPr>
      <t xml:space="preserve">Zmiana wpływa na wysokość alokacji w powyższych kategoriach regionu w następujących tabelach: 
- Tabela 5. Wymiar 2 – forma finansowania (01. Dotacja), 
- Tabela 6. Wymiar 3 – terytorialny mechanizm realizacji i ukierunkowanie terytorialne (33. Inne podejścia. Brak ukierunkowania terytorialnego),
- Tabela 7. Wymiar 6 – uzupełniające obszary tematyczne EFS+ (10. Działania podejmowane w odpowiedzi na wyzwania wskazane w ramach semestru europejskiego),
- Tabela 8. Wymiar 7 – wymiar „Równouprawnienie płci” w ramach EFS+, EFRR, Funduszu Spójności i FST (02. Projekty uwzględniające kwestię równouprawnienia płci). </t>
    </r>
  </si>
  <si>
    <r>
      <t xml:space="preserve">Lepiej rozwinięte (KI 151) - 13 703 000 
Słabiej rozwinięte (KI 151) - 45 062 000 
</t>
    </r>
    <r>
      <rPr>
        <b/>
        <sz val="11"/>
        <rFont val="Calibri"/>
        <family val="2"/>
        <charset val="238"/>
        <scheme val="minor"/>
      </rPr>
      <t>ogółem  - 58 765 000</t>
    </r>
  </si>
  <si>
    <r>
      <t xml:space="preserve">Lepiej rozwinięte (KI 151) - 10 888 000 
Słabiej rozwinięte (KI 151) - 35 208 000 
</t>
    </r>
    <r>
      <rPr>
        <b/>
        <sz val="11"/>
        <rFont val="Calibri"/>
        <family val="2"/>
        <charset val="238"/>
        <scheme val="minor"/>
      </rPr>
      <t>ogółem - 46 096 000</t>
    </r>
  </si>
  <si>
    <t xml:space="preserve">Realokacja środków w wysokości 12 669 000 EUR z Priorytetu VII do nowego Priorytetu XIII. 
Szczegóły dotyczące zmian alokacji na poziomie kategorii interwencji w arkuszu "2. Przesunięcia finansowe". </t>
  </si>
  <si>
    <t>FEMA.08 Fundusze Europejskie dla aktywnej integracji oraz rozwoju usług społecznych i zdrowotnych na Mazowszu</t>
  </si>
  <si>
    <t>EFS+.CP4.L</t>
  </si>
  <si>
    <t>Zmniejszenie wartości docelowej wskaźnika produktu w wyniku realokacji  środków pomiędzy priorytetami</t>
  </si>
  <si>
    <r>
      <rPr>
        <b/>
        <sz val="11"/>
        <rFont val="Calibri"/>
        <family val="2"/>
        <charset val="238"/>
        <scheme val="minor"/>
      </rPr>
      <t>EECO01 Całkowita liczba osób objętych wsparciem</t>
    </r>
    <r>
      <rPr>
        <sz val="11"/>
        <rFont val="Calibri"/>
        <family val="2"/>
        <scheme val="minor"/>
      </rPr>
      <t xml:space="preserve">
- 3.020 osób w regionie lepiej rozwiniętym 
- 5.350 osób regionie słabiej rozwiniętym</t>
    </r>
  </si>
  <si>
    <r>
      <rPr>
        <b/>
        <sz val="11"/>
        <color rgb="FF000000"/>
        <rFont val="Calibri"/>
        <family val="2"/>
        <charset val="238"/>
        <scheme val="minor"/>
      </rPr>
      <t xml:space="preserve">EECO01 Całkowita liczba osób objętych wsparciem
</t>
    </r>
    <r>
      <rPr>
        <sz val="11"/>
        <color rgb="FF000000"/>
        <rFont val="Calibri"/>
        <family val="2"/>
        <charset val="238"/>
        <scheme val="minor"/>
      </rPr>
      <t>- 2.710 osób w regionie lepiej rozwiniętym 
- 4.540 osób regionie słabiej rozwiniętym</t>
    </r>
  </si>
  <si>
    <t xml:space="preserve">Zmniejszenie wartości docelowej wskaźnika produktu wynika z przesunięcia alokacji 4.684.000 (RWS 825.000, RMR 3.859.000 EUR) na nowy priorytet.
</t>
  </si>
  <si>
    <r>
      <rPr>
        <b/>
        <sz val="11"/>
        <color rgb="FF000000"/>
        <rFont val="Calibri"/>
        <family val="2"/>
        <charset val="238"/>
        <scheme val="minor"/>
      </rPr>
      <t xml:space="preserve">PLHILCR01 Liczba osób, których sytuacja społeczna uległa poprawie po opuszczeniu programu
</t>
    </r>
    <r>
      <rPr>
        <sz val="11"/>
        <color rgb="FF000000"/>
        <rFont val="Calibri"/>
        <family val="2"/>
        <charset val="238"/>
        <scheme val="minor"/>
      </rPr>
      <t>wartość bazowa
- 1.027 osób w regionie lepiej rozwiniętym
- 1.819 osób w regionie słabiej rozwiniętym
wartość docelowa
- 1.050 osób w regionie lepiej rozwiniętym
- 1.870 osób  w regionie słabiej rozwiniętym</t>
    </r>
  </si>
  <si>
    <r>
      <rPr>
        <b/>
        <sz val="11"/>
        <color rgb="FF000000"/>
        <rFont val="Calibri"/>
        <family val="2"/>
        <charset val="238"/>
        <scheme val="minor"/>
      </rPr>
      <t xml:space="preserve">PLHILCR01 Liczba osób, których sytuacja społeczna uległa poprawie po opuszczeniu programu
</t>
    </r>
    <r>
      <rPr>
        <sz val="11"/>
        <color rgb="FF000000"/>
        <rFont val="Calibri"/>
        <family val="2"/>
        <charset val="238"/>
        <scheme val="minor"/>
      </rPr>
      <t>wartość bazowa
- 921 osób w regionie lepiej rozwiniętym
- 1.544 osób w regionie słabiej rozwiniętym
wartość docelowa
- 940 osób w regionie lepiej rozwiniętym
- 1.580 osób  w regionie słabiej rozwiniętym</t>
    </r>
  </si>
  <si>
    <r>
      <t xml:space="preserve">Zmiana alokacji celu szczegółowego 4(l) w kategoriach regionu:
Lepiej rozwinięte: (-)825 000 EUR 
Słabiej rozwinięte: (-)3 859 000 EUR 
</t>
    </r>
    <r>
      <rPr>
        <b/>
        <sz val="11"/>
        <rFont val="Calibri"/>
        <family val="2"/>
        <charset val="238"/>
        <scheme val="minor"/>
      </rPr>
      <t xml:space="preserve">ogółem: (-)4 684 000 EUR 
</t>
    </r>
    <r>
      <rPr>
        <sz val="11"/>
        <rFont val="Calibri"/>
        <family val="2"/>
        <scheme val="minor"/>
      </rPr>
      <t xml:space="preserve">Zmiana wpływa na wysokość alokacji w powyższych kategoriach regionu w następująch tabelach: 
- Tabela 5. Wymiar 2 – forma finansowania (01. Dotacja), 
- Tabela 6. Wymiar 3 – terytorialny mechanizm realizacji i ukierunkowanie terytorialne (33. Inne podejścia. Brak ukierunkowania terytorialnego),
- Tabela 7. Wymiar 6 – uzupełniające obszary tematyczne EFS+ (06. Zwalczanie ubóstwa dzieci, 10. Działania podejmowane w odpowiedzi na wyzwania wskazane w ramach semestru europejskiego),
- Tabela 8. Wymiar 7 – wymiar „Równouprawnienie płci” w ramach EFS+, EFRR, Funduszu Spójności i FST (02. Projekty uwzględniające kwestię równouprawnienia płci). </t>
    </r>
  </si>
  <si>
    <r>
      <t xml:space="preserve">Lepiej rozwinięte: 9 401 719 EUR 
Słabiej rozwinięte: 28 265 024 EUR 
</t>
    </r>
    <r>
      <rPr>
        <b/>
        <sz val="11"/>
        <color rgb="FF000000"/>
        <rFont val="Calibri"/>
        <family val="2"/>
        <charset val="238"/>
        <scheme val="minor"/>
      </rPr>
      <t>ogółem: 37 666 743 EUR</t>
    </r>
  </si>
  <si>
    <r>
      <rPr>
        <sz val="11"/>
        <color rgb="FF000000"/>
        <rFont val="Calibri"/>
        <family val="2"/>
        <charset val="238"/>
        <scheme val="minor"/>
      </rPr>
      <t xml:space="preserve">Lepiej rozwinięte: 8 576 719 EUR 
Słabiej rozwinięte: 24 406 024 EUR 
</t>
    </r>
    <r>
      <rPr>
        <b/>
        <sz val="11"/>
        <color rgb="FF000000"/>
        <rFont val="Calibri"/>
        <family val="2"/>
        <charset val="238"/>
        <scheme val="minor"/>
      </rPr>
      <t>ogółem: 32 982 743 EUR</t>
    </r>
  </si>
  <si>
    <t xml:space="preserve">Realokacja środków w wysokości 4 684 000 EUR z Priorytetu VIII do nowego Priorytetu XIII. 
Szczegóły dotyczące zmian alokacji na poziomie kategorii interwencji w arkuszu "2. Przesunięcia finansowe". </t>
  </si>
  <si>
    <t>FEMA.09 Mazowsze bliższe obywatelom dzięki Funduszom Europejskim</t>
  </si>
  <si>
    <t>EFRR.CP5.III</t>
  </si>
  <si>
    <r>
      <t xml:space="preserve">Zmiana alokacji celu szczegółowego 5(ii) w kategoriach regionu o:
Lepiej rozwinięte: 0 EUR 
Słabiej rozwinięte: (-)12 300 000 EUR 
</t>
    </r>
    <r>
      <rPr>
        <b/>
        <sz val="11"/>
        <rFont val="Calibri"/>
        <family val="2"/>
        <charset val="238"/>
        <scheme val="minor"/>
      </rPr>
      <t xml:space="preserve">ogółem: (-)12 300 000 EUR 
</t>
    </r>
    <r>
      <rPr>
        <sz val="11"/>
        <rFont val="Calibri"/>
        <family val="2"/>
        <scheme val="minor"/>
      </rPr>
      <t xml:space="preserve">Zmiana wpływa na wysokość alokacji w powyższych kategoriach regionu w następująch tabelach: 
- Tabela 5. Wymiar 2 – forma finansowania (01. Dotacja), 
- Tabela 6. Wymiar 3 – terytorialny mechanizm realizacji i ukierunkowanie terytorialne (33. Inne podejścia. Brak ukierunkowania terytorialnego). Brak wpływu na alokację w ramach ZIT (03. Zintegrowane inwestycje terytorialne. Miejskie obszary funkcjonalne), 
- Tabela 8. Wymiar 7 – wymiar „Równouprawnienie płci” w ramach EFS+, EFRR, Funduszu Spójności i FST (03. Projekty neutralne w kwestii równouprawnienia płci). </t>
    </r>
  </si>
  <si>
    <r>
      <t xml:space="preserve">Lepiej rozwinięte: 11 000 000 EUR 
Słabiej rozwinięte: 70 387 000 EUR 
</t>
    </r>
    <r>
      <rPr>
        <b/>
        <sz val="11"/>
        <rFont val="Calibri"/>
        <family val="2"/>
        <charset val="238"/>
        <scheme val="minor"/>
      </rPr>
      <t>ogółem: 81 387 000 EUR</t>
    </r>
  </si>
  <si>
    <r>
      <t xml:space="preserve">Lepiej rozwinięte: 11 000 000 EUR 
Słabiej rozwinięte: 58 087 000 EUR 
</t>
    </r>
    <r>
      <rPr>
        <b/>
        <sz val="11"/>
        <rFont val="Calibri"/>
        <family val="2"/>
        <charset val="238"/>
        <scheme val="minor"/>
      </rPr>
      <t>ogółem: 69 087 000 EUR</t>
    </r>
  </si>
  <si>
    <t xml:space="preserve">Realokacja z Priorytetu IX: 
- 2 300 000 EUR do Priorytetu II "Fundusze Europejskie na zielony rozwój Mazowsza" (do celu szczegółowego 2(v)), 
- 10 000 000 EUR do Priorytetu IV "Fundusze Europejskie dla lepiej połączonego i dostępnego Mazowsza" (do celu szczegółowego 3(ii)). 
Szczegóły dotyczące zmian alokacji na poziomie kategorii interwencji w arkuszu "2. Przesunięcia finansowe".  </t>
  </si>
  <si>
    <t>FEMA.12 STEP na Mazowszu</t>
  </si>
  <si>
    <t>Korekta dotychczasowej treści i dodanie zapisów dotyczących nowego typu projektu (część 1).</t>
  </si>
  <si>
    <t>Realizowany będzie projekt ukierunkowany na wspieranie rozwoju lub wytwarzania technologii krytycznych dla całej UE w sektorze biotechnologii, w tym metod i produktów leczniczych znajdujących się w unijnym wykazie produktów leczniczych o krytycznym znaczeniu i ich składników. Inwestycje przyczyniające się do realizacji celów STEP będą ukierunkowane przede wszystkim na badania służące opracowaniu nowych metod leczenia z wykorzystaniem terapii genowej. W szczególności celem prowadzonych w projekcie badań będzie opracowanie nowej technologii medycznej do leczenia choroby Parkinsona. Działanie nie tylko wnosi na rynek wewnętrzny innowacyjny, najnowocześniejszy i przełomowy element o znaczącym potencjale gospodarczym, ale też przyczyni się do ograniczenia strategicznej zależności UE.
(...)</t>
  </si>
  <si>
    <r>
      <t xml:space="preserve">Realizowane będą projekty ukierunkowane na wspieranie rozwoju lub wytwarzania technologii krytycznych dla całej UE w sektorze biotechnologii, w tym metod i produktów leczniczych znajdujących się w unijnym wykazie produktów leczniczych o krytycznym znaczeniu i ich składników. Inwestycje przyczyniające się do realizacji celów STEP będą ukierunkowane przede wszystkim na badania służące opracowaniu i rozwojowi nowych metod leczenia z wykorzystaniem terapii genowej. W szczególności celem prowadzonych w projekcie badań będzie opracowanie nowej technologii medycznej do leczenia choroby Parkinsona. Działanie nie tylko wnosi na rynek wewnętrzny innowacyjny, najnowocześniejszy i przełomowy element o znaczącym potencjale gospodarczym, ale też przyczyni się do ograniczenia strategicznej zależności UE. 
Planowane typy projektów:
</t>
    </r>
    <r>
      <rPr>
        <sz val="11"/>
        <rFont val="Arial"/>
        <family val="2"/>
        <charset val="238"/>
      </rPr>
      <t>►</t>
    </r>
    <r>
      <rPr>
        <sz val="11"/>
        <rFont val="Calibri"/>
        <family val="2"/>
        <scheme val="minor"/>
      </rPr>
      <t xml:space="preserve"> </t>
    </r>
    <r>
      <rPr>
        <b/>
        <sz val="11"/>
        <rFont val="Calibri"/>
        <family val="2"/>
        <charset val="238"/>
        <scheme val="minor"/>
      </rPr>
      <t>Opracowanie nowej metody leczenia choroby Parkinsona</t>
    </r>
    <r>
      <rPr>
        <sz val="11"/>
        <rFont val="Calibri"/>
        <family val="2"/>
        <charset val="238"/>
        <scheme val="minor"/>
      </rPr>
      <t xml:space="preserve"> (projekt niekonkurencyjny),</t>
    </r>
    <r>
      <rPr>
        <b/>
        <sz val="11"/>
        <rFont val="Calibri"/>
        <family val="2"/>
        <charset val="238"/>
        <scheme val="minor"/>
      </rPr>
      <t xml:space="preserve">
► Rozwój terapii genowych </t>
    </r>
    <r>
      <rPr>
        <sz val="11"/>
        <rFont val="Calibri"/>
        <family val="2"/>
        <charset val="238"/>
        <scheme val="minor"/>
      </rPr>
      <t>(projekty wybierane w sposób konkurencyjny).</t>
    </r>
    <r>
      <rPr>
        <b/>
        <sz val="11"/>
        <rFont val="Calibri"/>
        <family val="2"/>
        <charset val="238"/>
        <scheme val="minor"/>
      </rPr>
      <t xml:space="preserve">
Opracowanie nowej metody leczenia choroby Parkinsona</t>
    </r>
    <r>
      <rPr>
        <sz val="11"/>
        <rFont val="Calibri"/>
        <family val="2"/>
        <charset val="238"/>
        <scheme val="minor"/>
      </rPr>
      <t xml:space="preserve"> (projekt niekonkurencyjny)</t>
    </r>
    <r>
      <rPr>
        <b/>
        <sz val="11"/>
        <rFont val="Calibri"/>
        <family val="2"/>
        <charset val="238"/>
        <scheme val="minor"/>
      </rPr>
      <t xml:space="preserve">
</t>
    </r>
    <r>
      <rPr>
        <sz val="11"/>
        <rFont val="Calibri"/>
        <family val="2"/>
        <charset val="238"/>
        <scheme val="minor"/>
      </rPr>
      <t>(...)</t>
    </r>
  </si>
  <si>
    <t>Korekta dotychczasowej treści i dodanie zapisów dotyczących nowego typu projektu (część 2).</t>
  </si>
  <si>
    <t>(…)
Uzasadnienie formy wsparcia:
Przewiduje się dotacyjną formę wsparcia, ponieważ projekt nie będzie generował dochodów ani oszczędności.</t>
  </si>
  <si>
    <r>
      <rPr>
        <b/>
        <sz val="11"/>
        <rFont val="Calibri"/>
        <family val="2"/>
        <charset val="238"/>
        <scheme val="minor"/>
      </rPr>
      <t>Rozwój terapii genowych</t>
    </r>
    <r>
      <rPr>
        <sz val="11"/>
        <rFont val="Calibri"/>
        <family val="2"/>
        <scheme val="minor"/>
      </rPr>
      <t xml:space="preserve"> (projekty wybierane w sposób konkurencyjny)
Realizowane będą projekty przyczyniające się do rozwoju i zwiększenia dostępności terapii genowych w regionie oraz uniezależnienie od ośrodków zewnętrznych poprzez m.in.:
•  uruchomienie lub rozwój produkcji kopii genów lub wektorów wirusowych, 
•  usprawnienie procesu produkcji i dostosowanie go do wymagań dobrej praktyki produkcyjnej, 
•  rozwój systemów niezbędnych do wdrożenia zaawansowanych terapii, 
•  opracowanie i integracja technologii oraz uruchomienie instalacji wykorzystywanych w terapiach genowych, 
•  obniżenia kosztów terapii, 
•  wzmocnienie zaplecza badawczego regionu.
Wspierane będą przedsięwzięcia obejmujące utworzenie/rozwój ośrodków/laboratoriów badawczych lub rozwój produkcji elementów wykorzystywanych w terapiach genowych, również z niezbędną rozbudową/przystosowaniem pomieszczeń bezpośrednio wykorzystywanych do prowadzenia prac. Przewiduje się realizację projektów przyczyniających się do produkcji materiałów niedostępnych „od ręki”, które muszą być obecnie zamawiane w odległych ośrodkach poza Europą lub nielicznych funkcjonujących w Europie, takie jak kopie genów lub wektory wirusowe.
Uzasadnienie formy wsparcia:
Przewiduje się dotacyjną formę wsparcia, ponieważ projekty nie będą generować dochodów ani oszczędności.</t>
    </r>
  </si>
  <si>
    <t xml:space="preserve">Rozszerzenie zapisu. </t>
  </si>
  <si>
    <t>• pacjenci,
• podmioty wykonujące działalność leczniczą,</t>
  </si>
  <si>
    <r>
      <t xml:space="preserve">• pacjenci,
• podmioty wykonujące działalność leczniczą,
</t>
    </r>
    <r>
      <rPr>
        <sz val="11"/>
        <color theme="1"/>
        <rFont val="Calibri"/>
        <family val="2"/>
        <scheme val="minor"/>
      </rPr>
      <t>• organizacje badawcze,
• jednostki naukowe,
• konsorcja naukowe.
Organizacja badawcza – organizacja prowadząca badania naukowe i upowszechniająca wiedzę np. uczelnia, instytut naukowo-badawczy lub inna jednostka naukowa, agencja zajmująca się transferem technologii itp.
Jednostka naukowa – podmiot prowadzący w sposób ciągły badania naukowe lub prace rozwojowe. Do JN zaliczane są np. uczelnie, instytuty naukowe PAN, instytuty badawcze, międzynarodowe instytuty naukowe, instytuty działające w ramach Sieci Badawczej Łukasiewicz.</t>
    </r>
  </si>
  <si>
    <r>
      <t>Zmiana</t>
    </r>
    <r>
      <rPr>
        <sz val="11"/>
        <rFont val="Calibri"/>
        <family val="2"/>
        <scheme val="minor"/>
      </rPr>
      <t xml:space="preserve"> alokacji celu szczegółowego 1(vi) w kategoriach regionu o:
Lepiej rozwinięte: (+)2 534 902 EUR 
Słabiej rozwinięte: (+)5 837 794 EUR 
</t>
    </r>
    <r>
      <rPr>
        <b/>
        <sz val="11"/>
        <rFont val="Calibri"/>
        <family val="2"/>
        <charset val="238"/>
        <scheme val="minor"/>
      </rPr>
      <t>ogółem: (+)11 100 000 EUR</t>
    </r>
    <r>
      <rPr>
        <sz val="11"/>
        <rFont val="Calibri"/>
        <family val="2"/>
        <scheme val="minor"/>
      </rPr>
      <t xml:space="preserve"> 
Zmiana wpływa na wysokość alokacji w powyższych kategoriach regionu w następująch tabelach: 
- Tabela 5. Wymiar 2 – forma finansowania (01. Dotacja), 
- Tabela 6. Wymiar 3 – terytorialny mechanizm realizacji i ukierunkowanie terytorialne (33. Inne podejścia. Brak ukierunkowania terytorialnego), 
- Tabela 8. Wymiar 7 – wymiar „Równouprawnienie płci” w ramach EFS+, EFRR, Funduszu Spójności i FST (03. Projekty neutralne w kwestii równouprawnienia płci). </t>
    </r>
  </si>
  <si>
    <r>
      <t xml:space="preserve">Lepiej rozwinięte: 8 674 698 EUR 
Słabiej rozwinięte: 26 325 302 EUR 
</t>
    </r>
    <r>
      <rPr>
        <b/>
        <sz val="11"/>
        <rFont val="Calibri"/>
        <family val="2"/>
        <charset val="238"/>
        <scheme val="minor"/>
      </rPr>
      <t>ogółem: 35 000 000 EUR</t>
    </r>
  </si>
  <si>
    <r>
      <t xml:space="preserve">Lepiej rozwinięte: 11 209 600 EUR 
Słabiej rozwinięte: 34 890 400 EUR 
</t>
    </r>
    <r>
      <rPr>
        <b/>
        <sz val="11"/>
        <rFont val="Calibri"/>
        <family val="2"/>
        <charset val="238"/>
        <scheme val="minor"/>
      </rPr>
      <t>ogółem: 46 100 000 EUR</t>
    </r>
  </si>
  <si>
    <t>Realokacja 11 900 000 EUR z Priorytetu I "Fundusze Europejskie dla bardziej konkurencyjnego i inteligentnego Mazowsza". 
Szczegóły dotyczące zmian alokacji na poziomie kategorii interwencji w arkuszu "2. Przesunięcia finansowe". Dodano następujące KI: 
- 004. Inwestycje w środki trwałe, w tym infrastrukturę badawczą, w publicznych organizacjach badawczych i instytucjach szkolnictwa wyższego bezpośrednio związane z działaniami badawczymi i innowacyjnymi, 
- 012. Działania badawcze i innowacyjne w publicznych ośrodkach badawczych, instytucjach szkolnictwa wyższego i ośrodkach kompetencji, w tym tworzenie sieci kontaktów (badania przemysłowe, eksperymentalne prace rozwojowe, studia wykonalności).</t>
  </si>
  <si>
    <t>nowy priorytet</t>
  </si>
  <si>
    <t>Dodanie Priorytetu XIII Edukacja dla obronności (część 1)</t>
  </si>
  <si>
    <t>[brak zapisów]</t>
  </si>
  <si>
    <t>WM ze względu na swoje wyjątkowe położenie geograficzne oraz kluczowe znaczenie administracyjne, wymaga szczególnego wsparcia w zakresie budowania zdolności reagowania na zagrożenia militarne, hybrydowe oraz inne sytuacje kryzysowe, dlatego niezbędne są działania mające na celu rozwój umiejętności w zakresie bezpieczeństwa i reagowania kryzysowego. W związku z sytuacją geopolityczną, konieczne jest wdrożenie kompleksowych działań wzmacniających odporność społeczną mieszkańców województwa na różnego rodzaju sytuacje kryzysowe.</t>
  </si>
  <si>
    <t>Dodanie Priorytetu XIII Edukacja dla obronności (część 2)</t>
  </si>
  <si>
    <t>Dodanie Priorytetu XIII Edukacja dla obronności</t>
  </si>
  <si>
    <t>• pracownicy JST,
• pracownicy podmiotów podległych i powiązanych z JST, w tym spółek własnych samorządu itp.,
• uczniowie szkół ponadpodstawowych, którzy ukończyli 18 rok życia,
• uczniowie policealnych szkół medycznych,
• lokalne i regionalne organizacje społeczeństwa obywatelskiego i partnerzy społeczni,
• OSP,
• pracownicy służb ratowniczych i służb medycznych,
• ludność cywilna.</t>
  </si>
  <si>
    <t>2c. Działania na rzecz zapewnienia równości…</t>
  </si>
  <si>
    <t xml:space="preserve">Zgodnie z równościowymi zasadami horyzontalnymi, realizującymi postanowienia rozporządzenia ogólnego, państwa członkowskie mają obowiązek podjęcia działań w celu zapobiegania wszelkiej dyskryminacji ze względu na płeć, rasę lub pochodzenie etniczne, religię lub światopogląd, niepełnosprawność, wiek lub orientację seksualną. Działania zaplanowane w CS 4(g) będą wspierać proces uczenia się przez całe życie, poprzez realizację działań rozwijających kompetencje wśród osób dorosłych, w tym dla grup wykluczonych cyfrowo. 
Na poziomie kryteriów wyboru projektów, planuje się zapewnienie równego dostępu do udziału w projektach wszystkim osobom wpisującym się w zakres interwencji. Z kolei zasada niedyskryminacji, równości i włączenia społecznego będzie realizowana na poziomie kryteriów wyboru projektu, obowiązkowych dla każdego projektu i dotyczyć będzie wszystkich etapów ich wdrażania, tj. przygotowania, realizacji, monitorowania i kontroli. Od spełnienia tych kryteriów uzależnione będzie dopuszczenie projektu do dalszego etapu oceny. 
Przewiduje się również obowiązkowe stosowanie w projektach standardów dostępności opracowanych w perspektywie finansowej 2014-2020 wraz z ich bieżącymi aktualizacjami. Na wszystkich etapach realizacji interwencji jako obowiązkowe będzie stosowanie KPP. Wsparcie w ramach programu będzie udzielane wyłącznie projektom i beneficjentom, którzy przestrzegają przepisów antydyskryminacyjnych, o których mowa w art. 9 ust. 3 Rozporządzenia ogólnego. W przypadku, gdy beneficjentem będzie JST (lub podmiot przez nią kontrolowany lub od niej zależny), która podjęła jakiekolwiek działania dyskryminujące, sprzeczne z zasadami, o których mowa w art. 9 ust. 3 Rozporządzenia ogólnego wsparcie w ramach programu nie może być udzielone. </t>
  </si>
  <si>
    <t>2d. Wskazanie konkretnych terytoriów objętych wsparciem…</t>
  </si>
  <si>
    <t>Planowana interwencja będzie realizowana na obszarze WM i w przyszłości może oddziaływać na obszar UE.</t>
  </si>
  <si>
    <t>2e. Działania międzyregionalne, transgraniczne i transnarodowe</t>
  </si>
  <si>
    <t xml:space="preserve">Zgodnie z zapisami UP 2021-2027 projekty z komponentem transnarodowym możliwe będą do realizacji wyłącznie na poziomie krajowym. Przewiduje się możliwość działań spójnych z celami SUERMB, na rzecz rozwoju innowacyjnej edukacji, w ramach jednego z trzech głównych celów „Wzrost dobrobytu”.   </t>
  </si>
  <si>
    <t>2f. Planowane wykorzystanie instrumentów finansowych</t>
  </si>
  <si>
    <t>Nie planuje się wykorzystania instrumentów finansowych.</t>
  </si>
  <si>
    <t>wskaźniki - nowy priorytet</t>
  </si>
  <si>
    <t>Dodanie wskaźników dla Priorytetu XIII Edukacja dla obronności.</t>
  </si>
  <si>
    <r>
      <rPr>
        <b/>
        <sz val="11"/>
        <color rgb="FF000000"/>
        <rFont val="Calibri"/>
        <family val="2"/>
        <charset val="238"/>
        <scheme val="minor"/>
      </rPr>
      <t xml:space="preserve">PLAGO01 - Liczba osób objętych wsparciem w dziedzinie gotowości cywilnej, w przemyśle obronnym lub dziedzinie cyberbezpieczeństwa (osoby)
</t>
    </r>
    <r>
      <rPr>
        <sz val="11"/>
        <color rgb="FF000000"/>
        <rFont val="Calibri"/>
        <family val="2"/>
        <charset val="238"/>
        <scheme val="minor"/>
      </rPr>
      <t>- 4 180 w regionie lepiej rozwiniętym
- 6 135 w regionie słabiej rozwiniętym</t>
    </r>
  </si>
  <si>
    <t>Wprowadzenie wskażnika produktu w priorytecie XIII pozwoli na monitorowanie postępu w zakresie wsparcia, w obszarze obronności.  Wskaźnik zgodny z Listą Wskaźników Kluczowych EFS+.</t>
  </si>
  <si>
    <r>
      <rPr>
        <b/>
        <sz val="11"/>
        <color rgb="FF000000"/>
        <rFont val="Calibri"/>
        <family val="2"/>
        <charset val="238"/>
        <scheme val="minor"/>
      </rPr>
      <t xml:space="preserve">PLAGCR01 - Liczba osób, które podniosły umiejętności lub kompetencje lub nabyły kwalifikacje w dziedzinie gotowości cywilnej, w przemyśle obronnym lub dziedzinie cyberbezpieczeństwa (osoby)
</t>
    </r>
    <r>
      <rPr>
        <sz val="11"/>
        <color rgb="FF000000"/>
        <rFont val="Calibri"/>
        <family val="2"/>
        <charset val="238"/>
        <scheme val="minor"/>
      </rPr>
      <t>- 3 340 dla regionu lepiej rozwiniętego
- 4 900 dla regionu słabiej rozwiniętego</t>
    </r>
  </si>
  <si>
    <t>Wprowadzenie wskaźnika rezultatu w priorytecie XIII pozwoli na monitorowanie postępu w zakresie wsparcia, w obszarze obronności. Wskaźnik zgodny z Listą Wskaźników Kluczowych EFS+.</t>
  </si>
  <si>
    <t>finanse - nowy priorytet</t>
  </si>
  <si>
    <r>
      <rPr>
        <sz val="11"/>
        <color rgb="FF000000"/>
        <rFont val="Calibri"/>
        <family val="2"/>
        <charset val="238"/>
        <scheme val="minor"/>
      </rPr>
      <t xml:space="preserve">Uwzględnienie alokacji celu szczegółowego 4(g) w ramach nowego Priorytetu XIII:
Lepiej rozwinięte: 6 678 000 EUR 
Słabiej rozwinięte: 15 506 000 EUR 
</t>
    </r>
    <r>
      <rPr>
        <b/>
        <sz val="11"/>
        <color rgb="FF000000"/>
        <rFont val="Calibri"/>
        <family val="2"/>
        <charset val="238"/>
        <scheme val="minor"/>
      </rPr>
      <t>ogółem: 22 184 000 EUR</t>
    </r>
    <r>
      <rPr>
        <sz val="11"/>
        <color rgb="FF000000"/>
        <rFont val="Calibri"/>
        <family val="2"/>
        <charset val="238"/>
        <scheme val="minor"/>
      </rPr>
      <t xml:space="preserve"> 
Zmiana wpływa na wysokość alokacji w powyższych kategoriach regionu w następujących tabelach: 
- Tabela 5. Wymiar 2 – forma finansowania (01. Dotacja), 
- Tabela 6. Wymiar 3 – terytorialny mechanizm realizacji i ukierunkowanie terytorialne (33. Inne podejścia. Brak ukierunkowania terytorialnego), 
- Tabela 7. Wymiar 6 – uzupełniające obszary tematyczne EFS+ (10. Działania podejmowane w odpowiedzi na wyzwania wskazane w ramach semestru europejskiego), 
- Tabela 8. Wymiar 7 – wymiar „Równouprawnienie płci” w ramach EFS+, EFRR, Funduszu Spójności i FST (02. Projekty uwzględniające kwestię równouprawnienia). </t>
    </r>
  </si>
  <si>
    <r>
      <t xml:space="preserve">Lepiej rozwinięte: 6 678 000 EUR 
Słabiej rozwinięte: 15 506 000 EUR 
</t>
    </r>
    <r>
      <rPr>
        <b/>
        <sz val="11"/>
        <rFont val="Calibri"/>
        <family val="2"/>
        <charset val="238"/>
        <scheme val="minor"/>
      </rPr>
      <t>ogółem: 22 184 000 EU</t>
    </r>
    <r>
      <rPr>
        <sz val="11"/>
        <rFont val="Calibri"/>
        <family val="2"/>
        <scheme val="minor"/>
      </rPr>
      <t xml:space="preserve">R </t>
    </r>
  </si>
  <si>
    <t xml:space="preserve">WM ze względu na swoje wyjątkowe położenie geograficzne oraz kluczowe znaczenie administracyjne, wymaga szczególnego wsparcia w zakresie budowania zdolności reagowania na zagrożenia militarne, hybrydowe oraz inne sytuacje kryzysowe, dlatego niezbędne są działania mające na celu rozwój umiejętności w zakresie bezpieczeństwa i reagowania kryzysowego. W związku z sytuacją geopolityczną, konieczne jest wdrożenie kompleksowych działań wzmacniających odporność społeczną mieszkańców województwa na różnego rodzaju sytuacje kryzysowe. 
KI 151. Wsparcie na rzecz kształcenia dorosłych (z wyłączeniem infrastruktury). </t>
  </si>
  <si>
    <t>3. Plan finansowy. Tabela 11. Łączne środki finansowe w podziale na poszczególne fundusze…</t>
  </si>
  <si>
    <r>
      <t xml:space="preserve">Realokacja środków UE pomiędzy Priorytetami, w tym m.in. utworzenie nowego Priorytetu XII: 
</t>
    </r>
    <r>
      <rPr>
        <b/>
        <sz val="11"/>
        <rFont val="Calibri"/>
        <family val="2"/>
        <charset val="238"/>
        <scheme val="minor"/>
      </rPr>
      <t>1)</t>
    </r>
    <r>
      <rPr>
        <sz val="11"/>
        <rFont val="Calibri"/>
        <family val="2"/>
        <scheme val="minor"/>
      </rPr>
      <t xml:space="preserve"> Priorytet VI: (-)4 831 000 EUR 
Priorytet VII: (-)12 669 000 EUR 
Priorytet VIII: (-)4 684 000 EUR 
V
nowy Priorytet XIII: (+)22 184 000 EUR 
</t>
    </r>
    <r>
      <rPr>
        <b/>
        <sz val="11"/>
        <rFont val="Calibri"/>
        <family val="2"/>
        <charset val="238"/>
        <scheme val="minor"/>
      </rPr>
      <t>2)</t>
    </r>
    <r>
      <rPr>
        <sz val="11"/>
        <rFont val="Calibri"/>
        <family val="2"/>
        <scheme val="minor"/>
      </rPr>
      <t xml:space="preserve"> Priorytet I: (-)11 100 000 EUR 
V
Priorytet XII: (+)11 100 000 EUR 
</t>
    </r>
    <r>
      <rPr>
        <b/>
        <sz val="11"/>
        <rFont val="Calibri"/>
        <family val="2"/>
        <charset val="238"/>
        <scheme val="minor"/>
      </rPr>
      <t>3)</t>
    </r>
    <r>
      <rPr>
        <sz val="11"/>
        <rFont val="Calibri"/>
        <family val="2"/>
        <scheme val="minor"/>
      </rPr>
      <t xml:space="preserve"> Priorytet IX: (-)12 300 000 EUR 
V
Priorytet II: (+)2 300 000 EUR 
Priorytet IV: (+)10 000 000 EUR 
</t>
    </r>
  </si>
  <si>
    <r>
      <rPr>
        <b/>
        <sz val="11"/>
        <color theme="1"/>
        <rFont val="Calibri"/>
        <family val="2"/>
        <charset val="238"/>
        <scheme val="minor"/>
      </rPr>
      <t xml:space="preserve">Priorytet I: 188 758 000 EUR </t>
    </r>
    <r>
      <rPr>
        <sz val="11"/>
        <color theme="1"/>
        <rFont val="Calibri"/>
        <family val="2"/>
        <charset val="238"/>
        <scheme val="minor"/>
      </rPr>
      <t xml:space="preserve"> 
Lepiej rozwinięte 51 625 302 EUR / Słabiej rozwinięte: 137 132 698 EUR
</t>
    </r>
    <r>
      <rPr>
        <b/>
        <sz val="11"/>
        <color theme="1"/>
        <rFont val="Calibri"/>
        <family val="2"/>
        <charset val="238"/>
        <scheme val="minor"/>
      </rPr>
      <t xml:space="preserve">Priorytet II: 378 827 479 EUR </t>
    </r>
    <r>
      <rPr>
        <sz val="11"/>
        <color theme="1"/>
        <rFont val="Calibri"/>
        <family val="2"/>
        <charset val="238"/>
        <scheme val="minor"/>
      </rPr>
      <t xml:space="preserve">
Lepiej rozwinięte: 83 406 305 EUR / Słabiej rozwinięte: 295 421 174 EUR 
(...) 
</t>
    </r>
    <r>
      <rPr>
        <b/>
        <sz val="11"/>
        <color theme="1"/>
        <rFont val="Calibri"/>
        <family val="2"/>
        <charset val="238"/>
        <scheme val="minor"/>
      </rPr>
      <t xml:space="preserve">Priorytet IV: 222 000 000 EUR  </t>
    </r>
    <r>
      <rPr>
        <sz val="11"/>
        <color theme="1"/>
        <rFont val="Calibri"/>
        <family val="2"/>
        <charset val="238"/>
        <scheme val="minor"/>
      </rPr>
      <t xml:space="preserve">
Lepiej rozwinięte: 22 000 000 EUR / Słabiej rozwinięte: 200 000 000 EUR 
(...) 
</t>
    </r>
    <r>
      <rPr>
        <b/>
        <sz val="11"/>
        <color theme="1"/>
        <rFont val="Calibri"/>
        <family val="2"/>
        <charset val="238"/>
        <scheme val="minor"/>
      </rPr>
      <t xml:space="preserve">Priorytet VI: 151 111 000 EUR  </t>
    </r>
    <r>
      <rPr>
        <sz val="11"/>
        <color theme="1"/>
        <rFont val="Calibri"/>
        <family val="2"/>
        <charset val="238"/>
        <scheme val="minor"/>
      </rPr>
      <t xml:space="preserve">
Lepiej rozwinięte: 25 338 000 EUR / Słabiej rozwinięte: 125 773 000 EUR 
</t>
    </r>
    <r>
      <rPr>
        <b/>
        <sz val="11"/>
        <color theme="1"/>
        <rFont val="Calibri"/>
        <family val="2"/>
        <charset val="238"/>
        <scheme val="minor"/>
      </rPr>
      <t xml:space="preserve">Priorytet VII: 195 956 106 EUR  </t>
    </r>
    <r>
      <rPr>
        <sz val="11"/>
        <color theme="1"/>
        <rFont val="Calibri"/>
        <family val="2"/>
        <charset val="238"/>
        <scheme val="minor"/>
      </rPr>
      <t xml:space="preserve">
Lepiej rozwinięte: 46 817 735 EUR / Słabiej rozwinięte: 149 138 371 EUR 
</t>
    </r>
    <r>
      <rPr>
        <b/>
        <sz val="11"/>
        <color theme="1"/>
        <rFont val="Calibri"/>
        <family val="2"/>
        <charset val="238"/>
        <scheme val="minor"/>
      </rPr>
      <t xml:space="preserve">Priorytet VIII: 219 553 750 EUR  </t>
    </r>
    <r>
      <rPr>
        <sz val="11"/>
        <color theme="1"/>
        <rFont val="Calibri"/>
        <family val="2"/>
        <charset val="238"/>
        <scheme val="minor"/>
      </rPr>
      <t xml:space="preserve">
Lepiej rozwinięte: 49 535 726 EUR / Słabiej rozwinięte: 170 018 024 EUR
</t>
    </r>
    <r>
      <rPr>
        <b/>
        <sz val="11"/>
        <color theme="1"/>
        <rFont val="Calibri"/>
        <family val="2"/>
        <charset val="238"/>
        <scheme val="minor"/>
      </rPr>
      <t xml:space="preserve">Priorytet IX: 175 731 000 EUR
</t>
    </r>
    <r>
      <rPr>
        <sz val="11"/>
        <color theme="1"/>
        <rFont val="Calibri"/>
        <family val="2"/>
        <charset val="238"/>
        <scheme val="minor"/>
      </rPr>
      <t xml:space="preserve">Lepiej rozwinięte: 33 000 000 EUR / Słabiej rozwinięte: 142 731 000 EUR 
(...) 
</t>
    </r>
    <r>
      <rPr>
        <b/>
        <sz val="11"/>
        <color theme="1"/>
        <rFont val="Calibri"/>
        <family val="2"/>
        <charset val="238"/>
        <scheme val="minor"/>
      </rPr>
      <t>Priorytet XII: 35 000 000 EUR</t>
    </r>
    <r>
      <rPr>
        <sz val="11"/>
        <color theme="1"/>
        <rFont val="Calibri"/>
        <family val="2"/>
        <charset val="238"/>
        <scheme val="minor"/>
      </rPr>
      <t xml:space="preserve">
Lepiej rozwinięte: 8 674 698 EUR / Słabiej rozwinięte: 26 325 302 EUR </t>
    </r>
  </si>
  <si>
    <r>
      <rPr>
        <b/>
        <sz val="11"/>
        <color theme="1"/>
        <rFont val="Calibri"/>
        <family val="2"/>
        <charset val="238"/>
        <scheme val="minor"/>
      </rPr>
      <t xml:space="preserve">Priorytet I: 177 658 000 EUR </t>
    </r>
    <r>
      <rPr>
        <sz val="11"/>
        <color theme="1"/>
        <rFont val="Calibri"/>
        <family val="2"/>
        <charset val="238"/>
        <scheme val="minor"/>
      </rPr>
      <t xml:space="preserve"> 
Lepiej rozwinięte 49 090 400 EUR / Słabiej rozwinięte: 128 567 600 EUR
</t>
    </r>
    <r>
      <rPr>
        <b/>
        <sz val="11"/>
        <color theme="1"/>
        <rFont val="Calibri"/>
        <family val="2"/>
        <charset val="238"/>
        <scheme val="minor"/>
      </rPr>
      <t xml:space="preserve">Priorytet II: 381 127 479 EUR </t>
    </r>
    <r>
      <rPr>
        <sz val="11"/>
        <color theme="1"/>
        <rFont val="Calibri"/>
        <family val="2"/>
        <charset val="238"/>
        <scheme val="minor"/>
      </rPr>
      <t xml:space="preserve">
Lepiej rozwinięte: 83 406 305 EUR / Słabiej rozwinięte: 297 721 174 EUR 
(...) 
</t>
    </r>
    <r>
      <rPr>
        <b/>
        <sz val="11"/>
        <color theme="1"/>
        <rFont val="Calibri"/>
        <family val="2"/>
        <charset val="238"/>
        <scheme val="minor"/>
      </rPr>
      <t xml:space="preserve">Priorytet IV: 232 000 000 EUR  </t>
    </r>
    <r>
      <rPr>
        <sz val="11"/>
        <color theme="1"/>
        <rFont val="Calibri"/>
        <family val="2"/>
        <charset val="238"/>
        <scheme val="minor"/>
      </rPr>
      <t xml:space="preserve">
Lepiej rozwinięte: 22 000 000 EUR / Słabiej rozwinięte: 210 000 000 EUR 
(...) 
</t>
    </r>
    <r>
      <rPr>
        <b/>
        <sz val="11"/>
        <color theme="1"/>
        <rFont val="Calibri"/>
        <family val="2"/>
        <charset val="238"/>
        <scheme val="minor"/>
      </rPr>
      <t xml:space="preserve">Priorytet VI: 146 280 000 EUR  </t>
    </r>
    <r>
      <rPr>
        <sz val="11"/>
        <color theme="1"/>
        <rFont val="Calibri"/>
        <family val="2"/>
        <charset val="238"/>
        <scheme val="minor"/>
      </rPr>
      <t xml:space="preserve">
Lepiej rozwinięte: 22 300 000 EUR / Słabiej rozwinięte: 123 980 000 EUR 
</t>
    </r>
    <r>
      <rPr>
        <b/>
        <sz val="11"/>
        <color theme="1"/>
        <rFont val="Calibri"/>
        <family val="2"/>
        <charset val="238"/>
        <scheme val="minor"/>
      </rPr>
      <t xml:space="preserve">Priorytet VII: 183 287 106 EUR  </t>
    </r>
    <r>
      <rPr>
        <sz val="11"/>
        <color theme="1"/>
        <rFont val="Calibri"/>
        <family val="2"/>
        <charset val="238"/>
        <scheme val="minor"/>
      </rPr>
      <t xml:space="preserve">
Lepiej rozwinięte: 44 002 735 EUR / Słabiej rozwinięte: 139 284 371 EUR 
</t>
    </r>
    <r>
      <rPr>
        <b/>
        <sz val="11"/>
        <color theme="1"/>
        <rFont val="Calibri"/>
        <family val="2"/>
        <charset val="238"/>
        <scheme val="minor"/>
      </rPr>
      <t xml:space="preserve">Priorytet VIII: 214 869 750 EUR  </t>
    </r>
    <r>
      <rPr>
        <sz val="11"/>
        <color theme="1"/>
        <rFont val="Calibri"/>
        <family val="2"/>
        <charset val="238"/>
        <scheme val="minor"/>
      </rPr>
      <t xml:space="preserve">
Lepiej rozwinięte: 48 710 726 EUR / Słabiej rozwinięte: 166 159 024 EUR
</t>
    </r>
    <r>
      <rPr>
        <b/>
        <sz val="11"/>
        <color theme="1"/>
        <rFont val="Calibri"/>
        <family val="2"/>
        <charset val="238"/>
        <scheme val="minor"/>
      </rPr>
      <t xml:space="preserve">Priorytet IX: 163 431 000 EUR
</t>
    </r>
    <r>
      <rPr>
        <sz val="11"/>
        <color theme="1"/>
        <rFont val="Calibri"/>
        <family val="2"/>
        <charset val="238"/>
        <scheme val="minor"/>
      </rPr>
      <t xml:space="preserve">Lepiej rozwinięte: 33 000 000 EUR / Słabiej rozwinięte: 130 431 000 EUR 
(...) 
</t>
    </r>
    <r>
      <rPr>
        <b/>
        <sz val="11"/>
        <color theme="1"/>
        <rFont val="Calibri"/>
        <family val="2"/>
        <charset val="238"/>
        <scheme val="minor"/>
      </rPr>
      <t>Priorytet XII: 46 100 000 EUR</t>
    </r>
    <r>
      <rPr>
        <sz val="11"/>
        <color theme="1"/>
        <rFont val="Calibri"/>
        <family val="2"/>
        <charset val="238"/>
        <scheme val="minor"/>
      </rPr>
      <t xml:space="preserve">
Lepiej rozwinięte: 11 209 600 EUR / Słabiej rozwinięte: 34 890 400 EUR 
</t>
    </r>
    <r>
      <rPr>
        <b/>
        <sz val="11"/>
        <color theme="1"/>
        <rFont val="Calibri"/>
        <family val="2"/>
        <charset val="238"/>
        <scheme val="minor"/>
      </rPr>
      <t>Priorytet XIII: 22 184 000 EUR</t>
    </r>
    <r>
      <rPr>
        <sz val="11"/>
        <color theme="1"/>
        <rFont val="Calibri"/>
        <family val="2"/>
        <charset val="238"/>
        <scheme val="minor"/>
      </rPr>
      <t xml:space="preserve">
Lepiej rozwinięte: 6 678 000 EUR / Słabiej rozwinięte: 15 506 000 EUR </t>
    </r>
  </si>
  <si>
    <t xml:space="preserve">1) Utworzenie nowego Priorytetu XIII Edukacja dla obronności (poziom dofinansowania w regionie lepiej rozwiniętym - 60%, w słabiej rozwiniętym - 95%). 
2) Utworzenie nowego typu projektu w Priorytecie XII. 
3) Dofinansowanie projektów z list rezerwowych w Priorytetach II i IV. </t>
  </si>
  <si>
    <t>8. Aneks 3</t>
  </si>
  <si>
    <t xml:space="preserve">1) Dostosowanie nazw operacji o znaczeniu strategicznym do nazw przedsięwzięć priorytetowych w załączniku nr 10 do Kontraktu Programowego dla Województwa Mazowieckiego (poz. 6, 7). 
2) Aktualizacja harmonogramów (poz. 1, 2, 3, 4, 7, 8, 9, 12). </t>
  </si>
  <si>
    <t>1. E-zdrowie dla Mazowsza 3 (2023-2027)
2. Rozwiązania cyfrowe dla mazowieckiej administracji (2023-2027)
3. Smart Villages 2 (2025-2027)
4. Mazowsze bez smogu (2023-2027)
5. Zakup 15 sztuk pojazdów kolejowych (2022-2027) 
6. Zakup 14 sztuk pojazdów kolejowych (2024-2027) 
7. Przedsiębiorco zainwestuj w swoją kadrę! – dofinansowanie szkoleń dla pracowników mazowieckiego rynku pracy realizowane w RWS i RMR (2023-2028)
8. Mazowiecka Szkoła Przyszłości (2023-2027)
9. Zawodowe Mazowsze Przyszłości – innowacyjne kształcenie zawodowe (2023-2027)
10. Mazowiecki program stypendialny dla uczniów szkół zawodowych (2023-2028)
11. Mazowiecki program stypendialny dla uczniów uzdolnionych (2023-2029)
12. Zwiększenie samodzielności seniorów w miejscu ich zamieszkania (2023-2027)</t>
  </si>
  <si>
    <t>1. E-zdrowie dla Mazowsza 3 (2025-2029)
2. Rozwiązania cyfrowe dla mazowieckiej administracji (2025-2029)
3. Smart Villages 2 (2024-2027)
4. Mazowsze bez smogu (2022-2028)
5. Zakup 15 sztuk pojazdów kolejowych (2022-2027) 
6. Zakup 14 sztuk pojazdów kolejowych II (2024-2027) 
7. Przedsiębiorco zainwestuj w swoją kadrę! – dofinansowanie szkoleń dla pracowników mazowieckiego rynku pracy w regionie Warszawskim Stołecznym (RWS) oraz regionie Mazowieckim Regionalnym (RMR) (2023-2029)
8. Mazowiecka Szkoła Przyszłości (2025-2029)
9. Zawodowe Mazowsze Przyszłości – innowacyjne kształcenie zawodowe (2025-2029)
10. Mazowiecki program stypendialny dla uczniów szkół zawodowych (2023-2028)
11. Mazowiecki program stypendialny dla uczniów uzdolnionych (2023-2029)
12. Zwiększenie samodzielności seniorów w miejscu ich zamieszkania (2024-2027)</t>
  </si>
  <si>
    <t>FEMA.11 Pomoc techniczna (EFS+)</t>
  </si>
  <si>
    <t>PT.1</t>
  </si>
  <si>
    <t>2l. Tabela 7. Wymiar 6 – uzupełniające obszary tematyczne EFS+</t>
  </si>
  <si>
    <t>Województwo</t>
  </si>
  <si>
    <t>Priorytet</t>
  </si>
  <si>
    <t>Cel szczegółowy</t>
  </si>
  <si>
    <t>Fundusz</t>
  </si>
  <si>
    <t>Kategoria interwencji</t>
  </si>
  <si>
    <t>Aktualna alokacja (EUR)</t>
  </si>
  <si>
    <t>Zwiększenie (+) / Zmniejszenie alokacji (-)</t>
  </si>
  <si>
    <t>Planowana alokacja (EUR)</t>
  </si>
  <si>
    <t xml:space="preserve">kategoria regionu </t>
  </si>
  <si>
    <t>mazowieckie</t>
  </si>
  <si>
    <t>I</t>
  </si>
  <si>
    <t>RSO1.1</t>
  </si>
  <si>
    <t>EFRR</t>
  </si>
  <si>
    <t>001. Inwestycje w środki trwałe, w tym infrastrukturę badawczą, w mikroprzedsiębiorstwach bezpośrednio związane z działaniami badawczymi i innowacyjnymi</t>
  </si>
  <si>
    <t>lepiej rozwinięty</t>
  </si>
  <si>
    <t>002. Inwestycje w środki trwałe, w tym infrastrukturę badawczą, w małych i średnich przedsiębiorstwach (w tym prywatnych ośrodkach badawczych) bezpośrednio związane z działaniami badawczymi i innowacyjnymi</t>
  </si>
  <si>
    <t>003. Inwestycje w środki trwałe, w tym infrastrukturę badawczą, w dużych przedsiębiorstwach bezpośrednio związane z działaniami badawczymi i innowacyjnymi</t>
  </si>
  <si>
    <t>004. Inwestycje w środki trwałe, w tym infrastrukturę badawczą, w publicznych ośrodkach badawczych i instytucjach szkolnictwa wyższego bezpośrednio związane z działaniami badawczymi i innowacyjnymi</t>
  </si>
  <si>
    <t>009. Działania badawcze i innowacyjne w mikroprzedsiębiorstwach, w tym tworzenie sieci kontaktów (badania przemysłowe, eksperymentalne prace rozwojowe, studia wykonalności)</t>
  </si>
  <si>
    <t>010. Działania badawcze i innowacyjne w MŚP, w tym tworzenie sieci kontaktów</t>
  </si>
  <si>
    <t xml:space="preserve">011. Działania badawcze i innowacyjne w dużych przedsiębiorstwach, w tym tworzenie sieci kontaktów </t>
  </si>
  <si>
    <t>026. Wsparcie dla klastrów innowacyjnych, w tym między przedsiębiorstwami, organizacjami badawczymi i organami publicznymi oraz sieciami biznesowymi, z korzyścią głównie dla MŚP</t>
  </si>
  <si>
    <t>słabiej rozwinięty</t>
  </si>
  <si>
    <t>RSO1.2</t>
  </si>
  <si>
    <t>016. Rozwiązania ICT, usługi elektroniczne, aplikacje dla administracji</t>
  </si>
  <si>
    <t>019. Usługi i aplikacje w zakresie e-zdrowia (w tym e-opieka, internet rzeczy w zakresie aktywności fizycznej i nowoczesnych technologii w służbie osobom starszym)</t>
  </si>
  <si>
    <t>RSO1.3</t>
  </si>
  <si>
    <t>021. Rozwój działalności i umiędzynarodowienie MŚP, w tym inwestycje produkcyjne</t>
  </si>
  <si>
    <t>024. Zaawansowane usługi wsparcia dla MŚP i grup MŚP (w tym usługi w zakresie zarządzania, marketingu i projektowania)</t>
  </si>
  <si>
    <t>025. Inkubator przedsiębiorczości, wsparcie dla przedsiębiorstw typu spin-off i spin-out oraz przedsiębiorstw typu start-up</t>
  </si>
  <si>
    <t>027. Procesy innowacji w MŚP (innowacje w zakresie procesów, organizacji, marketingu, i współtworzenia, innowacje zorientowane na użytkownika i motywowane popytem)</t>
  </si>
  <si>
    <t>II</t>
  </si>
  <si>
    <t>RSO2.1</t>
  </si>
  <si>
    <t>042. Renowacja istniejących budynków mieszkalnych do celów efektywności energetycznej, projekty demonstracyjne i działania wspierające zgodne z kryteriami efektywności energetycznej</t>
  </si>
  <si>
    <t>044. Renowacja zwiększająca efektywność energetyczną lub działania w zakresie efektywności energetycznej w odniesieniu do infrastruktury publicznej, projekty demonstracyjne i działania wspierające</t>
  </si>
  <si>
    <t>046. Wsparcie dla podmiotów, które świadczą usługi przyczyniające się do gospodarki niskoemisyjnej i odporności na zmianę klimatu, w tym działania w zakresie zwiększania świadomości</t>
  </si>
  <si>
    <t>077. Działania mające na celu poprawę jakości powietrza i ograniczenie emisji hałasu</t>
  </si>
  <si>
    <t>RSO2.2</t>
  </si>
  <si>
    <t>048. Energia ze źródeł odnawialnych: słoneczna</t>
  </si>
  <si>
    <t>047. Energia ze źródeł odnawialnych: wiatrowa</t>
  </si>
  <si>
    <t>049. Energia ze źródeł odnawialnych: biomasa</t>
  </si>
  <si>
    <t>052. Inne rodzaje energii ze źródeł odnawialnych (w tym energia geotermalna)</t>
  </si>
  <si>
    <t>RSO2.4</t>
  </si>
  <si>
    <t>059. Działania w zakresie przystosowania się do zmiany klimatu oraz ochrona przed zagrożeniami związanymi z klimatem i zarządzanie takimi zagrożeniami: pożary (w tym podnoszenie świadomości, ochrona ludności i systemy zarządzania klęskami żywiołowymi, infrastruktura i podejścia ekosystemowe)</t>
  </si>
  <si>
    <t>060. Działania w zakresie przystosowania się do zmiany klimatu oraz ochrona przed zagrożeniami związanymi z klimatem i zarządzanie takimi zagrożeniami: inne zagrożenia, np. burze i susze (w tym podnoszenie świadomości, ochrona ludności i systemy zarządzania klęskami żywiołowymi, infrastruktura i podejścia ekosystemowe)</t>
  </si>
  <si>
    <t>RSO2.5</t>
  </si>
  <si>
    <t>062. Dostarczanie wody do spożycia przez ludzi (infrastruktura do celów ujęcia, uzdatniania, magazynowania i dystrybucji, działania na rzecz efektywności, zaopatrzenie w wodę pitną)</t>
  </si>
  <si>
    <t>063. Dostarczanie wody do spożycia przez ludzi (infrastruktura do celów ujęcia, uzdatniania, magazynowania i dystrybucji, działania na rzecz efektywności, zaopatrzenie w wodę pitną) zgodne z kryteriami efektywności</t>
  </si>
  <si>
    <t>065. Odprowadzanie i oczyszczanie ścieków</t>
  </si>
  <si>
    <t>066. Odprowadzanie i oczyszczanie ścieków zgodne z kryteriami efektywności energetycznej</t>
  </si>
  <si>
    <t>RSO2.6</t>
  </si>
  <si>
    <t>067. Gospodarowanie odpadami z gospodarstw domowych: działania w zakresie zapobiegania powstawaniu odpadów, minimalizacji, segregacji, ponownego użycia, recyklingu</t>
  </si>
  <si>
    <t>069. Gospodarowanie odpadami przemysłowymi i handlowymi: działania w zakresie zapobiegania powstawaniu odpadów, minimalizacji, segregacji, ponownego użycia, recyklingu</t>
  </si>
  <si>
    <t>072. Wykorzystanie materiałów pochodzących z recyklingu jako surowców zgodnie z kryteriami efektywności</t>
  </si>
  <si>
    <t>075. Wsparcie ekologicznych procesów produkcji oraz efektywnego gospodarowania zasobami w MŚP</t>
  </si>
  <si>
    <t>070. Gospodarowanie odpadami przemysłowymi i handlowymi: odpady resztkowe i niebezpieczne</t>
  </si>
  <si>
    <t>RSO2.7</t>
  </si>
  <si>
    <t>073. Rewaloryzacja obszarów przemysłowych i rekultywacja skażonych gruntów</t>
  </si>
  <si>
    <t>074. Rewaloryzacja obszarów przemysłowych i rekultywacja skażonych gruntów zgodnie z kryteriami efektywności</t>
  </si>
  <si>
    <t>078. Ochrona, regeneracja i zrównoważone wykorzystanie obszarów Natura 2000</t>
  </si>
  <si>
    <t>079. Ochrona przyrody i różnorodności biologicznej, dziedzictwo naturalne i zasoby, zielona i błękitna infrastruktura</t>
  </si>
  <si>
    <t>III</t>
  </si>
  <si>
    <t>RSO2.8</t>
  </si>
  <si>
    <t>081. Infrastruktura na potrzeby czystego transportu miejskiego</t>
  </si>
  <si>
    <t>082. Tabor na potrzeby czystego transportu miejskiego</t>
  </si>
  <si>
    <t>083. Infrastruktura przeznaczona dla rowerów</t>
  </si>
  <si>
    <t>086. Infrastruktura paliw alternatywnych</t>
  </si>
  <si>
    <t>IV</t>
  </si>
  <si>
    <t>RSO3.2</t>
  </si>
  <si>
    <t>090. Nowo wybudowane lub rozbudowane inne krajowe, regionalne i lokalne drogi dojazdowe</t>
  </si>
  <si>
    <t>093. Inne drogi przebudowane lub zmodernizowane (autostrady, drogi krajowe, regionalne lub lokalne)</t>
  </si>
  <si>
    <t>098. Inne nowo wybudowane lub rozbudowane linie kolejowe</t>
  </si>
  <si>
    <t>107. Bezemisyjny/zasilany energią elektryczną tabor kolejowy</t>
  </si>
  <si>
    <t>V</t>
  </si>
  <si>
    <t>RSO4.2</t>
  </si>
  <si>
    <t>122. Infrastruktura na potrzeby szkół podstawowych i średnich</t>
  </si>
  <si>
    <t>123. Infrastruktura na potrzeby szkolnictwa wyższego</t>
  </si>
  <si>
    <t>124. Infrastruktura na potrzeby kształcenia i szkolenia zawodowego oraz edukacji dorosłych</t>
  </si>
  <si>
    <t>RSO4.3</t>
  </si>
  <si>
    <t>126. Infrastruktura mieszkalnictwa (inna niż dla migrantów, uchodźców i osób objętych ochroną międzynarodową lub ubiegających się o nią)</t>
  </si>
  <si>
    <t>127. Pozostała infrastruktura społeczna przyczyniająca się do włączenia społecznego</t>
  </si>
  <si>
    <t>RSO4.5</t>
  </si>
  <si>
    <t>128. Infrastruktura ochrony zdrowia</t>
  </si>
  <si>
    <t>RSO4.6</t>
  </si>
  <si>
    <t>165. Ochrona, rozwój i promowanie publicznych walorów turystycznych i usług turystycznych</t>
  </si>
  <si>
    <t>166. Ochrona, rozwój i promowanie dziedzictwa kulturowego i usług w dziedzinie kultury</t>
  </si>
  <si>
    <t>VI</t>
  </si>
  <si>
    <t>ESO4.1</t>
  </si>
  <si>
    <t>EFS+</t>
  </si>
  <si>
    <t>134. Działania na rzecz poprawy dostępu do zatrudnienia</t>
  </si>
  <si>
    <t xml:space="preserve">136. Wsparcie specjalne na rzecz zatrudnienia ludzi młodych i integracji społeczno-gospodarczej ludzi młodych </t>
  </si>
  <si>
    <t>ESO4.2</t>
  </si>
  <si>
    <t xml:space="preserve">139. Działania na rzecz modernizacji i wzmocnienia instytucji i służb rynków pracy celem oceny i przewidywania zapotrzebowania na umiejętności oraz zapewnienia terminowej i dopasowanej do potrzeb pomocy </t>
  </si>
  <si>
    <t>ESO4.3</t>
  </si>
  <si>
    <t xml:space="preserve">142. Działania na rzecz promowania aktywności zawodowej kobiet oraz zmniejszenia segregacji ze względu na płeć na rynku pracy </t>
  </si>
  <si>
    <t>ESO4.4</t>
  </si>
  <si>
    <t>146. Wsparcie na rzecz przystosowywania pracowników, przedsiębiorstw i przedsiębiorców do zmian</t>
  </si>
  <si>
    <t>147. Działania zachęcające do aktywnego starzenia się w dobrym zdrowiu</t>
  </si>
  <si>
    <t xml:space="preserve">153. Metody integracji z rynkiem pracy oraz powrotu na rynek pracy osób znajdujących się w niekorzystnej sytuacji </t>
  </si>
  <si>
    <t>VII</t>
  </si>
  <si>
    <t>ESO4.6</t>
  </si>
  <si>
    <t>148. Wsparcie na rzecz wczesnej edukacji i opieki nad dzieckiem (z wyłączeniem infrastruktury)</t>
  </si>
  <si>
    <t>149. Wsparcie na rzecz edukacji na poziomie podstawowym i średnim (z wyłączeniem infrastruktury)</t>
  </si>
  <si>
    <t>ESO4.7</t>
  </si>
  <si>
    <t>151. Wsparcie na rzecz edukacji dorosłych (z wyłączeniem infrastruktury)</t>
  </si>
  <si>
    <t>VIII</t>
  </si>
  <si>
    <t>ESO4.8</t>
  </si>
  <si>
    <t xml:space="preserve">138. Wsparcie na rzecz gospodarki społecznej i przedsiębiorstw społecznych </t>
  </si>
  <si>
    <t>152. Działania na rzecz promowania równości szans i aktywnego udziału w życiu społecznym</t>
  </si>
  <si>
    <t>ESO4.9</t>
  </si>
  <si>
    <t>157. Działania na rzecz integracji społecznej obywateli państw trzecich</t>
  </si>
  <si>
    <t>ESO4.11</t>
  </si>
  <si>
    <t>158. Działania na rzecz poprawy równego i szybkiego dostępu do stabilnych i przystępnych cenowo usług wysokiej jakości</t>
  </si>
  <si>
    <t>160. Działania na rzecz poprawy dostępności, efektywności i odporności systemów opieki zdrowotnej (z wyłączeniem infrastruktury)</t>
  </si>
  <si>
    <t>161. Działania na rzecz poprawy dostępu do opieki długoterminowej (z wyłączeniem infrastruktury)</t>
  </si>
  <si>
    <t>ESO4.12</t>
  </si>
  <si>
    <t>163. Promowanie integracji społecznej osób zagrożonych ubóstwem lub wykluczeniem społecznym, w tym osób najbardziej potrzebujących i dzieci</t>
  </si>
  <si>
    <t>IX</t>
  </si>
  <si>
    <t>RSO5.1</t>
  </si>
  <si>
    <t>168. Fizyczna regeneracja i bezpieczeństwo przestrzeni publicznych</t>
  </si>
  <si>
    <t>169. Inicjatywy rozwoju terytorialnego, w tym przygotowanie strategii terytorialnych</t>
  </si>
  <si>
    <t>RSO5.2</t>
  </si>
  <si>
    <t>XII</t>
  </si>
  <si>
    <t>RSO1.6</t>
  </si>
  <si>
    <t>012. Działania badawcze i innowacyjne w publicznych ośrodkach badawczych, instytucjach szkolnictwa wyższego i ośrodkach kompetencji, w tym tworzenie sieci kontaktów (badania przemysłowe, eksperymentalne prace rozwojowe, studia wykonalności)</t>
  </si>
  <si>
    <t>190. Inwestycje produkcyjne w duże przedsiębiorstwa związane głównie z biotechnologiami</t>
  </si>
  <si>
    <t>XIII</t>
  </si>
  <si>
    <t>X</t>
  </si>
  <si>
    <t>PT</t>
  </si>
  <si>
    <t>179. Informacja i komunikacja</t>
  </si>
  <si>
    <t>180. Przygotowanie, wdrażanie, monitorowanie i kontrola</t>
  </si>
  <si>
    <t>181. Ewaluacja i badania, zbieranie danych</t>
  </si>
  <si>
    <t>182. Wzmocnienie potencjału organów państwa członkowskiego, beneficjentów i odpowiednich partnerów</t>
  </si>
  <si>
    <t>XI</t>
  </si>
  <si>
    <t>Kod celu szczegółowego</t>
  </si>
  <si>
    <t>Nazwa celu szczegółowego</t>
  </si>
  <si>
    <t>Rodzaj zmiany</t>
  </si>
  <si>
    <t>Nazwy programów</t>
  </si>
  <si>
    <t>Nazwa programu</t>
  </si>
  <si>
    <t>Kod i nazwa priorytetu</t>
  </si>
  <si>
    <t>Rozwijanie i wzmacnianie zdolności badawczych i innowacyjnych oraz wykorzystywanie zaawansowanych technologii</t>
  </si>
  <si>
    <t>Fundusze Europejskie dla Dolnego Śląska 2021-2027</t>
  </si>
  <si>
    <t>FEDS.01 Fundusze Europejskie na rzecz przedsiębiorczego Dolnego Śląska</t>
  </si>
  <si>
    <t>Czerpanie korzyści z cyfryzacji dla obywateli, przedsiębiorstw, organizacji badawczych i instytucji publicznych</t>
  </si>
  <si>
    <t>Fundusze Europejskie dla Kujaw i Pomorza 2021-2027</t>
  </si>
  <si>
    <t>FEDS.02 Fundusze Europejskie na rzecz środowiska na Dolnym Śląsku</t>
  </si>
  <si>
    <t>Wzmacnianie trwałego wzrostu i konkurencyjności MŚP oraz tworzenie miejsc pracy w MŚP, w tym poprzez inwestycje produkcyjne</t>
  </si>
  <si>
    <t>Fundusze Europejskie dla Lubuskiego 2021-2027</t>
  </si>
  <si>
    <t>FEDS.03 Fundusze Europejskie na rzecz mobilności miejskiej Dolnego Śląska</t>
  </si>
  <si>
    <t>EFRR.CP1.IV</t>
  </si>
  <si>
    <t>Rozwijanie umiejętności w zakresie inteligentnej specjalizacji, transformacji przemysłowej i przedsiębiorczości</t>
  </si>
  <si>
    <t>Fundusze Europejskie dla Łódzkiego 2021-2027</t>
  </si>
  <si>
    <t>FEDS.04 Fundusze Europejskie na rzecz mobilności Dolnego Śląska</t>
  </si>
  <si>
    <t>EFRR.CP1.V</t>
  </si>
  <si>
    <t>Udoskonalanie łączności cyfrowej</t>
  </si>
  <si>
    <t>Fundusze Europejskie dla Lubelskiego 2021-2027</t>
  </si>
  <si>
    <t>FEDS.05 Fundusze Europejskie na rzecz zrównoważonego rozwoju społecznego na Dolnym Śląsku</t>
  </si>
  <si>
    <t>Wspieranie inwestycji przyczyniających się do realizacji celów Platformy na rzecz Technologii Strategicznych dla Europy (STEP), o których mowa w art. 2 rozporządzenia Parlamentu Europejskiego i Rady (UE) 2024/795</t>
  </si>
  <si>
    <t>zakres tematyczny - zmiana w dotychczasowych priorytetach wynikająca z utworzenia nowego priorytetu</t>
  </si>
  <si>
    <t>FEDS.06 Fundusze Europejskie bliżej mieszkańców Dolnego Śląska</t>
  </si>
  <si>
    <t>EFRR.CP1.VII</t>
  </si>
  <si>
    <t>Zwiększanie zdolności przemysłowych w celu wspierania zdolności obronnych, przy priorytetowym traktowaniu zdolności w zakresie technologii podwójnego zastosowania</t>
  </si>
  <si>
    <t>Fundusze Europejskie dla Małopolski 2021-2027</t>
  </si>
  <si>
    <t>FEDS.07 Fundusze Europejskie na rzecz rynku pracy i włączenia społecznego na Dolnym Śląsku</t>
  </si>
  <si>
    <t>EFRR.CP4.I</t>
  </si>
  <si>
    <t>Poprawa skuteczności i poziomu włączenia społecznego rynków pracy oraz dostępu do wysokiej jakości zatrudnienia poprzez rozwój infrastruktury społecznej i wspieranie ekonomii społecznej</t>
  </si>
  <si>
    <t>Fundusze Europejskie dla Opolskiego 2021-2027</t>
  </si>
  <si>
    <t>FEDS.08 Fundusze Europejskie dla edukacji na Dolnym Śląsku</t>
  </si>
  <si>
    <t>Poprawa równego dostępu do wysokiej jakości usług sprzyjających włączeniu społecznemu w zakresie kształcenia, szkoleń i uczenia się przez całe życie poprzez rozwój łatwo dostępnej infrastruktury, w tym poprzez wspieranie odporności w zakresie kształcenia i szkolenia na odległość oraz online</t>
  </si>
  <si>
    <t>Fundusze Europejskie dla Podlaskiego 2021-2027</t>
  </si>
  <si>
    <t>FEDS.09 Fundusze Europejskie na rzecz transformacji obszarów górniczych na Dolnym Śląsku</t>
  </si>
  <si>
    <t>Wspieranie włączenia społeczno-gospodarczego społeczności marginalizowanych, gospodarstw domowych o niskich dochodach oraz grup w niekorzystnej sytuacji, w tym osób o szczególnych potrzebach, dzięki zintegrowanym działaniom obejmującym usługi mieszkaniowe i usługi społeczne</t>
  </si>
  <si>
    <t>Fundusze Europejskie dla Podkarpacia 2021-2027</t>
  </si>
  <si>
    <t>FEDS.10 Pomoc Techniczna EFRR</t>
  </si>
  <si>
    <t>EFRR.CP4.IV</t>
  </si>
  <si>
    <t>Wspieranie integracji społeczno-gospodarczej obywateli państw trzecich, w tym migrantów, dzięki zintegrowanym działaniom obejmującym usługi mieszkaniowe i usługi społeczne</t>
  </si>
  <si>
    <t>Fundusze Europejskie dla Pomorza 2021-2027</t>
  </si>
  <si>
    <t>FEDS.11 Pomoc Techniczna EFS+</t>
  </si>
  <si>
    <t>EFRR.CP4.V</t>
  </si>
  <si>
    <t>Zapewnianie równego dostępu do opieki zdrowotnej i wspieranie odporności systemów opieki zdrowotnej, w tym podstawowej opieki zdrowotnej, oraz wspieranie przechodzenia od opieki instytucjonalnej do opieki rodzinnej i środowiskowej</t>
  </si>
  <si>
    <t>Fundusze Europejskie dla Pomorza Zachodniego 2021-2027</t>
  </si>
  <si>
    <t>FEDS.12 Pomoc Techniczna FST</t>
  </si>
  <si>
    <t>EFRR.CP4.VI</t>
  </si>
  <si>
    <t>Wzmacnianie roli kultury i zrównoważonej turystyki w rozwoju gospodarczym, włączeniu społecznym i innowacjach społecznych</t>
  </si>
  <si>
    <t>Fundusze Europejskie dla Śląskiego 2021-2027</t>
  </si>
  <si>
    <t>FEDS.13 Fundusze Europejskie na rzecz odbudowy i odporności Dolnego Śląska</t>
  </si>
  <si>
    <t>EFRR.CP4.VII</t>
  </si>
  <si>
    <t>Wspieranie dostępu do przystępnych cenowo i zrównoważonych mieszkań</t>
  </si>
  <si>
    <t>Fundusze Europejskie dla Świętokrzyskiego 2021-2027</t>
  </si>
  <si>
    <t>FEDS.14 Fundusze Europejskie na rzecz technologii krytycznych Dolnego Śląska</t>
  </si>
  <si>
    <t>EFRR.CP5.I</t>
  </si>
  <si>
    <t>Wspieranie zintegrowanego i sprzyjającego włączeniu społecznemu rozwoju społecznego, gospodarczego i środowiskowego, kultury, dziedzictwa naturalnego, zrównoważonej turystyki i bezpieczeństwa na obszarach miejskich</t>
  </si>
  <si>
    <t>Fundusze Europejskie dla Warmii i Mazur</t>
  </si>
  <si>
    <t>EFRR.CP5.II</t>
  </si>
  <si>
    <t>Wspieranie zintegrowanego i sprzyjającego włączeniu społecznemu rozwoju społecznego, gospodarczego i środowiskowego, na poziomie lokalnym, kultury, dziedzictwa naturalnego, zrównoważonej turystyki i bezpieczeństwa na obszarach innych niż miejskie</t>
  </si>
  <si>
    <t>Fundusze Europejskie dla Wielkopolski 2021-2027</t>
  </si>
  <si>
    <t>FEKP.01 FUNDUSZE EUROPEJSKIE NA RZECZ WZROSTU INNOWACYJNOŚCI I KONKURENCYJNOŚCI REGIONU</t>
  </si>
  <si>
    <t>Wspieranie zintegrowanego rozwoju terytorialnego poprzez dostęp do przystępnych cenowo i zrównoważonych mieszkań na wszystkich rodzajach terytoriów</t>
  </si>
  <si>
    <t>w tej komórce proszę wprowadzić nazwę programu (wybór wartości z listy rozwijanej) 
to pole należy wypełnić jako pierwsze, aby poprawnie działała lista rozwijana dla priorytetów</t>
  </si>
  <si>
    <t>FEKP.02 FUNDUSZE EUROPEJSKIE DLA CZYSTEJ ENERGII I OCHRONY ZASOBÓW ŚRODOWISKA REGIONU</t>
  </si>
  <si>
    <t>EFRR.CP5.IV</t>
  </si>
  <si>
    <t>Zapewnianie gotowości cywilnej na wszystkich rodzajach terytoriów</t>
  </si>
  <si>
    <t>FEKP.03 FUNDUSZE EUROPEJSKIE NA ZRÓWNOWAŻONY TRANSPORT MIEJSKI</t>
  </si>
  <si>
    <t>Wspieranie efektywności energetycznej i redukcji emisji gazów cieplarnianych</t>
  </si>
  <si>
    <t>FEKP.04 FUNDUSZE EUROPEJSKIE NA RZECZ SPÓJNOŚCI I DOSTĘPNOŚCI KOMUNIKACYJNEJ REGIONU</t>
  </si>
  <si>
    <t>Wspieranie energii odnawialnej zgodnie z dyrektywą (UE) 2018/2001, w tym określonymi w niej kryteriami zrównoważonego rozwoju</t>
  </si>
  <si>
    <t>FEKP.05 FUNDUSZE EUROPEJSKIE NA WZMACNIANIE POTENCJAŁÓW ENDOGENICZNYCH REGIONU</t>
  </si>
  <si>
    <t>EFRR/FS.CP2.III</t>
  </si>
  <si>
    <t>Rozwój inteligentnych systemów i sieci energetycznych oraz systemów magazynowania energii poza transeuropejską siecią energetyczną (TEN-E)</t>
  </si>
  <si>
    <t>FEKP.06 FUNDUSZE EUROPEJSKIE NA RZECZ ZWIĘKSZENIA DOSTĘPNOŚCI REGIONALNEJ INFRASTRUKTURY DLA MIESZKAŃCÓW</t>
  </si>
  <si>
    <t>Wspieranie przystosowania się do zmian klimatu i zapobiegania ryzyku związanemu z klęskami żywiołowymi i katastrofami, a także odporności, z uwzględnieniem podejścia ekosystemowego</t>
  </si>
  <si>
    <t>FEKP.07 FUNDUSZE EUROPEJSKIE NA ROZWÓJ LOKALNY</t>
  </si>
  <si>
    <t>Wspieranie bezpiecznego dostępu do wody, zrównoważonej gospodarki wodnej obejmującej zintegrowane zarządzanie wodą, a także odporności wodnej</t>
  </si>
  <si>
    <t>FEKP.08 FUNDUSZE EUROPEJSKIE NA WSPARCIE W OBSZARZE RYNKU PRACY, EDUKACJI I WŁĄCZENIA SPOŁECZNEGO</t>
  </si>
  <si>
    <t>Wspieranie transformacji w kierunku gospodarki o obiegu zamkniętym i gospodarki zasobooszczędnej</t>
  </si>
  <si>
    <t>FEKP.09 POMOC TECHNICZNA (EFRR)</t>
  </si>
  <si>
    <t>Wzmacnianie ochrony i zachowania przyrody, różnorodności biologicznej oraz zielonej infrastruktury, w tym na obszarach miejskich, oraz ograniczanie wszelkich rodzajów zanieczyszczenia</t>
  </si>
  <si>
    <t>FEKP.10 POMOC TECHNICZNA (EFS+)</t>
  </si>
  <si>
    <t>Wspieranie zrównoważonej multimodalnej mobilności miejskiej jako elementu transformacji w kierunku gospodarki zeroemisyjnej</t>
  </si>
  <si>
    <t>EFRR/FS.CP2.IX</t>
  </si>
  <si>
    <t>Wspieranie inwestycji przyczyniających się do realizacji celu STEP, o którym mowa w art. 2 ust. 1 lit. a) pkt (ii) rozporządzenia 2024/795</t>
  </si>
  <si>
    <t>FELB.01 Fundusze Europejskie dla lubuskiej gospodarki</t>
  </si>
  <si>
    <t>EFRR/FS.CP2.X</t>
  </si>
  <si>
    <t>Wspieranie inwestycji mających na celu odbudowę w odpowiedzi na klęskę żywiołową, która występuje między dniem 1 stycznia 2024 r. a dniem 31 grudnia 2025 r.</t>
  </si>
  <si>
    <t>FELB.02 Fundusze Europejskie na zielony rozwój Lubuskiego</t>
  </si>
  <si>
    <t>EFRR/FS.CP2.XI</t>
  </si>
  <si>
    <t>FELB.03 Fundusze Europejskie na rozwój mobilności miejskiej w Lubuskiem</t>
  </si>
  <si>
    <t>EFRR/FS.CP2.XII</t>
  </si>
  <si>
    <t>Wspieranie rozbudowy połączeń wzajemnych oraz powiązanej infrastruktury przesyłowej, dystrybucyjnej, magazynowej i pomocniczej, a także ochrony krytycznej infrastruktury energetycznej oraz rozwoju infrastruktury ładowania</t>
  </si>
  <si>
    <t>FELB.04 Fundusze Europejskie na dostępność komunikacyjną Lubuskiego</t>
  </si>
  <si>
    <t>EFRR/FS.CP3.I</t>
  </si>
  <si>
    <t>Rozwój odpornej na zmiany klimatu, inteligentnej, bezpiecznej, zrównoważonej i intermodalnej TEN-T</t>
  </si>
  <si>
    <t>FELB.05 Fundusze Europejskie na rzecz zwiększenia dostępności regionalnej infrastruktury społecznej</t>
  </si>
  <si>
    <t>Rozwój i udoskonalanie zrównoważonej, odpornej na zmiany klimatu, inteligentnej i intermodalnej mobilności na poziomie krajowym, regionalnym i lokalnym, w tym poprawę dostępu do TEN-T oraz mobilności transgranicznej</t>
  </si>
  <si>
    <t>FELB.06 Fundusze Europejskie na wsparcie obywateli</t>
  </si>
  <si>
    <t>EFRR/FS.CP3.III</t>
  </si>
  <si>
    <t>Rozwój odpornej infrastruktury obronnej, przy priorytetowym traktowaniu infrastruktury podwójnego zastosowania, w tym w celu wspierania mobilności wojskowej w Unii, oraz zwiększanie gotowości cywilnej</t>
  </si>
  <si>
    <t>FELB.07 Fundusze Europejskie na rozwój lokalny kierowany przez społeczność</t>
  </si>
  <si>
    <t>Poprawa dostępu do zatrudnienia i działań aktywizujących dla wszystkich osób poszukujących pracy, w szczególności osób młodych, zwłaszcza poprzez wdrażanie gwarancji dla młodzieży, długotrwale bezrobotnych oraz grup znajdujących się w niekorzystnej sytuacji na rynku pracy, jak również dla osób biernych zawodowo, a także poprzez promowanie samozatrudnienia i ekonomii społecznej</t>
  </si>
  <si>
    <t>FELB.08 Fundusze Europejskie dla lokalnego lubuskiego</t>
  </si>
  <si>
    <t>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t>
  </si>
  <si>
    <t>FELB.09 Pomoc techniczna - EFRR</t>
  </si>
  <si>
    <t>EFS+.CP4.C</t>
  </si>
  <si>
    <t>Wspieranie zrównoważonego pod względem płci uczestnictwa w rynku pracy, równych warunków pracy oraz lepszej równowagi między życiem zawodowym a prywatnym, w tym poprzez dostęp do przystępnej cenowo opieki nad dziećmi i osobami wymagającymi wsparcia w codziennym funkcjonowaniu</t>
  </si>
  <si>
    <t>FELB.10 Pomoc techniczna - EFS+</t>
  </si>
  <si>
    <t>Wspieranie dostosowania pracowników, przedsiębiorstw i przedsiębiorców do zmian, wspieranie aktywnego i zdrowego starzenia się oraz zdrowego i dobrze dostosowanego środowiska pracy, które uwzględnia zagrożenia dla zdrowia</t>
  </si>
  <si>
    <t>FELB.11 Fundusze Europejskie na rzecz odbudowy i odporności w lubuskim</t>
  </si>
  <si>
    <t>EFS+.CP4.E</t>
  </si>
  <si>
    <t>Poprawa jakości, poziomu włączenia społecznego i skuteczności systemów kształcenia i szkolenia oraz ich powiązania z rynkiem pracy – w tym przez walidację uczenia się pozaformalnego i nieformalnego, w celu wspierania nabywania kompetencji kluczowych, w tym umiejętności w zakresie przedsiębiorczości i kompetencji cyfrowych, oraz przez wspieranie wprowadzania dualnych systemów szkolenia i przygotowania zawodowego</t>
  </si>
  <si>
    <t>Wspieranie równego dostępu do dobrej jakości, włączającego kształcenia i szkolenia oraz możliwości ich ukończenia, w szczególności w odniesieniu do grup w niekorzystnej sytuacji, od wczesnej edukacji i opieki nad dzieckiem przez ogólne i zawodowe kształcenie i szkolenie, po szkolnictwo wyższe, a także kształcenie i uczenie się dorosłych, w tym ułatwianie mobilności edukacyjnej dla wszystkich i dostępności dla osób z niepełnosprawnościami</t>
  </si>
  <si>
    <t>FELD.01 Fundusze europejskie dla innowacyjnego Łódzkiego</t>
  </si>
  <si>
    <t>Wspieranie uczenia się przez całe życie, w szczególności elastycznych możliwości podnoszenia i zmiany kwalifikacji dla wszystkich, z uwzględnieniem umiejętności w zakresie przedsiębiorczości i kompetencji cyfrowych, lepsze przewidywanie zmian i zapotrzebowania na nowe umiejętności na podstawie potrzeb rynku pracy, ułatwianie zmian ścieżki kariery zawodowej i wspieranie mobilności zawodowej</t>
  </si>
  <si>
    <t>FELD.02 Fundusze europejskie dla zielonego Łódzkiego</t>
  </si>
  <si>
    <t>EFS+.CP4.H</t>
  </si>
  <si>
    <t>Wspieranie aktywnego włączenia społecznego w celu promowania równości szans, niedyskryminacji i aktywnego uczestnictwa, oraz zwiększanie zdolności do zatrudnienia, w szczególności grup w niekorzystnej sytuacji</t>
  </si>
  <si>
    <t>FELD.03 Fundusze europejskie dla mobilnego Łódzkiego</t>
  </si>
  <si>
    <t>EFS+.CP4.I</t>
  </si>
  <si>
    <t>Wspieranie integracji społeczno-gospodarczej obywateli państw trzecich, w tym migrantów</t>
  </si>
  <si>
    <t>FELD.04 Fundusze europejskie dla lepiej połączonego Łódzkiego</t>
  </si>
  <si>
    <t>EFS+.CP4.J</t>
  </si>
  <si>
    <t>Wspieranie integracji społeczno-gospodarczej społeczności marginalizowanych, takich jak Romowie</t>
  </si>
  <si>
    <t>FELD.05 Fundusze europejskie dla rozwoju lokalnego w Łódzkiem</t>
  </si>
  <si>
    <t>EFS+.CP4.K</t>
  </si>
  <si>
    <t>Zwiększanie równego i szybkiego dostępu do dobrej jakości, trwałych i przystępnych cenowo usług, w tym usług, które wspierają dostęp do mieszkań oraz opieki skoncentrowanej na osobie, w tym opieki zdrowotnej; modernizacja systemów ochrony socjalnej, w tym wspieranie dostępu do ochrony socjalnej, ze szczególnym uwzględnieniem dzieci i grup w niekorzystnej sytuacji; poprawa dostępności, w tym dla osób z niepełnosprawnościami, skuteczności i odporności systemów ochrony zdrowia i usług opieki długoterminowej</t>
  </si>
  <si>
    <t>FELD.06 Fundusze europejskie dla Łódzkiego przyjaznego mieszkańcom</t>
  </si>
  <si>
    <t>Wspieranie integracji społecznej osób zagrożonych ubóstwem lub wykluczeniem społecznym, w tym osób najbardziej potrzebujących i dzieci</t>
  </si>
  <si>
    <t>FELD.07 Fundusze europejskie dla zatrudnienia i integracji w Łódzkiem</t>
  </si>
  <si>
    <t>EFS+.CP4.M</t>
  </si>
  <si>
    <t>Przeciwdziałanie deprywacji materialnej przez udzielanie pomocy żywnościowej lub podstawowej pomocy materialnej osobom najbardziej potrzebującym, w tym dzieciom, oraz zapewnianie środków towarzyszących wspierających ich włączenie społeczne</t>
  </si>
  <si>
    <t>FELD.08 Fundusze europejskie dla edukacji i kadr w Łódzkiem</t>
  </si>
  <si>
    <t>FST.CP6.I</t>
  </si>
  <si>
    <t>Umożliwienie regionom i ludności łagodzenia wpływających na społeczeństwo, zatrudnienie, gospodarkę i środowisko skutków transformacji w kierunku osiągnięcia celów Unii na rok 2030 w dziedzinie energii i klimatu oraz w kierunku neutralnej dla klimatu gospodarki Unii do roku 2050 w oparciu o porozumienie paryskie.</t>
  </si>
  <si>
    <t>FELD.09 Fundusze europejskie dla Łódzkiego w transformacji</t>
  </si>
  <si>
    <t>Pomoc Techniczna</t>
  </si>
  <si>
    <t>FELD.10 Pomoc techniczna EFRR</t>
  </si>
  <si>
    <t>FELD.11 Pomoc techniczna EFS+</t>
  </si>
  <si>
    <t>FELD.12 Pomoc techniczna FST</t>
  </si>
  <si>
    <t>FELU.01 Badania naukowe i innowacje</t>
  </si>
  <si>
    <t>FELU.02 Transformacja gospodarcza i cyfrowa regionu</t>
  </si>
  <si>
    <t>FELU.03 Ochrona zasobów środowiska i klimatu</t>
  </si>
  <si>
    <t>FELU.04 Efektywne wykorzystanie energii</t>
  </si>
  <si>
    <t>FELU.05 Zrównoważona mobilność miejska</t>
  </si>
  <si>
    <t>FELU.06 Zrównoważony system transportu</t>
  </si>
  <si>
    <t>FELU.07 Lepsza dostępność do usług społecznych i zdrowotnych</t>
  </si>
  <si>
    <t>FELU.08 Zwiększanie spójności społecznej</t>
  </si>
  <si>
    <t>FELU.09 Zaspokajanie potrzeb rynku pracy</t>
  </si>
  <si>
    <t>FELU.10 Lepsza edukacja</t>
  </si>
  <si>
    <t>FELU.11 Rozwój zrównoważony terytorialnie</t>
  </si>
  <si>
    <t>FELU.12 Wsparcie wdrażania Funduszy Europejskich dla Lubelskiego 2021-2027 w ramach EFS+</t>
  </si>
  <si>
    <t>FELU.13 Wsparcie wdrażania Funduszy Europejskich dla Lubelskiego 2021-2027 w ramach EFRR</t>
  </si>
  <si>
    <t>FEMA.10 Pomoc techniczna (EFRR)</t>
  </si>
  <si>
    <t>FEMP.01 Fundusze europejskie dla badań i rozwoju oraz przedsiębiorczości</t>
  </si>
  <si>
    <t>FEMP.02 Fundusze europejskie dla środowiska</t>
  </si>
  <si>
    <t>FEMP.03 Fundusze europejskie dla transportu miejskiego</t>
  </si>
  <si>
    <t>FEMP.04 Fundusze europejskie dla transportu regionalnego</t>
  </si>
  <si>
    <t>FEMP.05 Fundusze europejskie wspierające infrastrukturę społeczną</t>
  </si>
  <si>
    <t>FEMP.06 Fundusze europejskie dla rynku pracy, edukacji i włączenia społecznego</t>
  </si>
  <si>
    <t>FEMP.07 Fundusze europejskie dla wspólnot lokalnych</t>
  </si>
  <si>
    <t>FEMP.08 Fundusze europejskie dla sprawiedliwej transformacji Małopolski Zachodniej</t>
  </si>
  <si>
    <t>FEMP.09 Pomoc techniczna FST</t>
  </si>
  <si>
    <t>FEMP.10 Pomoc techniczna EFRR</t>
  </si>
  <si>
    <t>FEMP.11 Pomoc techniczna EFS+</t>
  </si>
  <si>
    <t>FEOP.01 Fundusze Europejskie na rzecz wzrostu innowacyjności i konkurencyjności opolskiego</t>
  </si>
  <si>
    <t>FEOP.02 Fundusze Europejskie dla czystej energii i ochrony środowiska naturalnego w województwie opolskim</t>
  </si>
  <si>
    <t>FEOP.03 Fundusze Europejskie na zrównoważony transport miejski województwa opolskiego</t>
  </si>
  <si>
    <t>FEOP.04 Fundusze Europejskie na rzecz spójności i dostępności komunikacji województwa opolskiego</t>
  </si>
  <si>
    <t>FEOP.05 Fundusze Europejskie wspierające opolski rynek pracy i edukację</t>
  </si>
  <si>
    <t>FEOP.06 Fundusze europejskie wspierające włączenie społeczne w opolskim</t>
  </si>
  <si>
    <t>FEOP.07 Fundusze Europejskie wspierające usługi społeczne i zdrowotne w opolskim</t>
  </si>
  <si>
    <t>FEOP.08 Europejski budżet dla społeczeństwa opolskiego</t>
  </si>
  <si>
    <t>FEOP.09 Fundusze europejskie wspierające inwestycje społeczne w opolskim</t>
  </si>
  <si>
    <t>FEOP.10 Fundusze Europejskie na wzmocnienie potencjałów endogenicznych opolskiego</t>
  </si>
  <si>
    <t>FEOP.11 Pomoc techniczna EFRR</t>
  </si>
  <si>
    <t>FEOP.12 Pomoc techniczna EFS+</t>
  </si>
  <si>
    <t>FEOP.13 Fundusze Europejskie na rzecz odbudowy i odporności opolskiego po powodzi [RESTORE]</t>
  </si>
  <si>
    <t>FEPD.01 Badania i innowacje</t>
  </si>
  <si>
    <t>FEPD.02 Region przyjazny środowisku</t>
  </si>
  <si>
    <t>FEPD.03 Lepiej skomunikowany region</t>
  </si>
  <si>
    <t>FEPD.04 Przestrzeń społeczna wysokiej jakości</t>
  </si>
  <si>
    <t>FEPD.05 Zrównoważony rozwój terytorialny</t>
  </si>
  <si>
    <t>FEPD.06 Zrównoważona mobilność miejska</t>
  </si>
  <si>
    <t>FEPD.07 Fundusze na rzecz zatrudnienia i kształcenia osób dorosłych</t>
  </si>
  <si>
    <t>FEPD.08 Fundusze na rzecz edukacji i włączenia społecznego</t>
  </si>
  <si>
    <t>FEPD.09 Fundusze na rzecz Rozwoju Lokalnego</t>
  </si>
  <si>
    <t>FEPD.10 Wspieranie energii odnawialnej na potrzeby lokalnych społeczności</t>
  </si>
  <si>
    <t>FEPD.11 Pomoc techniczna (EFRR)</t>
  </si>
  <si>
    <t>FEPD.12 Pomoc techniczna (EFS+)</t>
  </si>
  <si>
    <t>FEPK.01 KONKURENCYJNA I CYFROWA GOSPODARKA</t>
  </si>
  <si>
    <t>FEPK.02 ENERGIA I ŚRODOWISKO</t>
  </si>
  <si>
    <t>FEPK.03 MOBILNOŚĆ MIEJSKA</t>
  </si>
  <si>
    <t>FEPK.04 MOBILNOŚĆ I ŁĄCZNOŚĆ</t>
  </si>
  <si>
    <t>FEPK.05 PRZYJAZNA PRZESTRZEŃ SPOŁECZNA</t>
  </si>
  <si>
    <t>FEPK.06 ROZWÓJ ZRÓWNOWAŻONY TERYTORIALNIE</t>
  </si>
  <si>
    <t>FEPK.07 KAPITAŁ LUDZKI GOTOWY DO ZMIAN</t>
  </si>
  <si>
    <t>FEPK.08 ROZWÓJ LOKALNY KIEROWANY PRZEZ SPOŁECZNOŚĆ</t>
  </si>
  <si>
    <t>FEPK.09 POMOC TECHNICZNA EFRR</t>
  </si>
  <si>
    <t>FEPK.10 POMOC TECHNICZNA EFS+</t>
  </si>
  <si>
    <t>FEPM.01 Fundusze europejskie dla konkurencyjnego i inteligentnego Pomorza</t>
  </si>
  <si>
    <t>FEPM.02 Fundusze europejskie dla zielonego Pomorza</t>
  </si>
  <si>
    <t>FEPM.03 Fundusze europejskie dla mobilnego Pomorza</t>
  </si>
  <si>
    <t>FEPM.04 Fundusze europejskie dla lepiej połączonego Pomorza</t>
  </si>
  <si>
    <t>FEPM.05 Fundusze europejskie dla silnego społecznie Pomorza (EFS+)</t>
  </si>
  <si>
    <t>FEPM.06 Fundusze europejskie dla silnego społecznie Pomorza (EFRR)</t>
  </si>
  <si>
    <t>FEPM.07 Fundusze europejskie dla Pomorza bliższego obywatelom</t>
  </si>
  <si>
    <t>FEPM.08 Priorytet pomocy technicznej (EFS+)</t>
  </si>
  <si>
    <t>FEPM.09 Priorytet pomocy technicznej (EFRR)</t>
  </si>
  <si>
    <t>FEPZ.01 Fundusze Europejskie na rzecz przedsiębiorczego Pomorza Zachodniego</t>
  </si>
  <si>
    <t>FEPZ.02 Fundusze Europejskie na rzecz zielonego Pomorza Zachodniego</t>
  </si>
  <si>
    <t>FEPZ.03 Fundusze Europejskie na rzecz mobilnego Pomorza Zachodniego</t>
  </si>
  <si>
    <t>FEPZ.04 Fundusze Europejskie na rzecz połączonego Pomorza Zachodniego</t>
  </si>
  <si>
    <t>FEPZ.05 Fundusze Europejskie na rzecz przyjaznego mieszkankom i mieszkańcom Pomorza Zachodniego</t>
  </si>
  <si>
    <t>FEPZ.06 Fundusze Europejskie na rzecz aktywnego Pomorza Zachodniego</t>
  </si>
  <si>
    <t>FEPZ.07 Fundusze Europejskie na rzecz partnerskiego Pomorza Zachodniego</t>
  </si>
  <si>
    <t>FEPZ.08 Pomoc techniczna (EFRR)</t>
  </si>
  <si>
    <t>FEPZ.09 Pomoc techniczna (EFS+)</t>
  </si>
  <si>
    <t>FESL.01 Fundusze Europejskie na inteligentny rozwój</t>
  </si>
  <si>
    <t>FESL.02 Fundusze Europejskie na zielony rozwój</t>
  </si>
  <si>
    <t>FESL.03 Fundusze Europejskie dla zrównoważonej mobilności</t>
  </si>
  <si>
    <t>FESL.04 Fundusze Europejskie dla sprawnego transportu</t>
  </si>
  <si>
    <t>FESL.05 Fundusze Europejskie dla rynku pracy</t>
  </si>
  <si>
    <t>FESL.06 Fundusze Europejskie dla edukacji</t>
  </si>
  <si>
    <t>FESL.07 Fundusze Europejskie dla społeczeństwa</t>
  </si>
  <si>
    <t>FESL.08 Fundusze Europejskie na infrastrukturę dla mieszkańca</t>
  </si>
  <si>
    <t>FESL.09 Fundusze Europejskie na rozwój terytorialny</t>
  </si>
  <si>
    <t>FESL.10 Fundusze Europejskie na transformację</t>
  </si>
  <si>
    <t>FESL.11 Fundusze Europejskie na pomoc techniczną EFRR</t>
  </si>
  <si>
    <t>FESL.12 Fundusze Europejskie na pomoc techniczną EFS+</t>
  </si>
  <si>
    <t>FESL.13 Fundusze Europejskie na pomoc techniczną FST</t>
  </si>
  <si>
    <t>FESL.14 Fundusze Europejskie na odbudowę regionu po klęskach żywiołowych</t>
  </si>
  <si>
    <t>FESW.01 Fundusze Europejskie dla konkurencyjnej gospodarki</t>
  </si>
  <si>
    <t>FESW.02 Fundusze Europejskie dla środowiska</t>
  </si>
  <si>
    <t>FESW.03 Fundusze Europejskie na mobilność miejską</t>
  </si>
  <si>
    <t>FESW.04 Fundusze Europejskie dla dostępności Świętokrzyskiego</t>
  </si>
  <si>
    <t>FESW.05 Fundusze Europejskie dla rozwoju społecznego</t>
  </si>
  <si>
    <t>FESW.06 Fundusze Europejskie dla wspólnot lokalnych</t>
  </si>
  <si>
    <t>FESW.07 Zdrowi i aktywni zawodowo</t>
  </si>
  <si>
    <t>FESW.08 Edukacja na wszystkich etapach życia</t>
  </si>
  <si>
    <t>FESW.09 Usługi społeczne i zdrowotne</t>
  </si>
  <si>
    <t>FESW.10 Aktywni na rynku pracy</t>
  </si>
  <si>
    <t>FESW.11 Pomoc Techniczna EFRR</t>
  </si>
  <si>
    <t>FESW.12 Pomoc Techniczna EFS+</t>
  </si>
  <si>
    <t>FEWM.01 GOSPODARKA</t>
  </si>
  <si>
    <t>FEWM.02 ŚRODOWISKO</t>
  </si>
  <si>
    <t>FEWM.03 MOBILNOŚĆ MIEJSKA</t>
  </si>
  <si>
    <t>FEWM.04 MOBILNOŚĆ REGIONALNA</t>
  </si>
  <si>
    <t>FEWM.05 EDUKACJA I KOMPETENCJE EFRR</t>
  </si>
  <si>
    <t>FEWM.06 EDUKACJA I KOMPETENCJE EFS+</t>
  </si>
  <si>
    <t>FEWM.07 RYNEK PRACY</t>
  </si>
  <si>
    <t>FEWM.08 WŁĄCZENIE I INTEGRACJA EFRR</t>
  </si>
  <si>
    <t>FEWM.09 WŁĄCZENIE I INTEGRACJA EFS+</t>
  </si>
  <si>
    <t>FEWM.10 ZDROWIE</t>
  </si>
  <si>
    <t>FEWM.11 TURYSTYKA I KULTURA</t>
  </si>
  <si>
    <t>FEWM.12 ROZWÓJ OBSZARÓW MIEJSKICH</t>
  </si>
  <si>
    <t>FEWM.13 POMOC TECHNICZNA EFRR</t>
  </si>
  <si>
    <t>FEWM.14 POMOC TECHNICZNA EFS+</t>
  </si>
  <si>
    <t>FEWP.01 Fundusze europejskie dla wielkopolskiej gospodarki</t>
  </si>
  <si>
    <t>FEWP.02 Fundusze europejskie dla zielonej Wielkopolski</t>
  </si>
  <si>
    <t>FEWP.03 Fundusze europejskie dla zrównoważonej mobilności miejskiej w Wielkopolsce</t>
  </si>
  <si>
    <t>FEWP.04 Lepiej połączona Wielkopolska w UE</t>
  </si>
  <si>
    <t>FEWP.05 Fundusze europejskie wspierające społeczną infrastrukturę dla Wielkopolan (EFRR)</t>
  </si>
  <si>
    <t>FEWP.06 Fundusze europejskie dla Wielkopolski o silniejszym wymiarze społecznym (EFS+)</t>
  </si>
  <si>
    <t>FEWP.07 Fundusze europejskie na wielkopolskie inicjatywy lokalne</t>
  </si>
  <si>
    <t>FEWP.08 Rozwój Lokalny Kierowany przez Społeczność (EFRR)</t>
  </si>
  <si>
    <t>FEWP.09 Rozwój Lokalny Kierowany przez Społeczność (EFS+)</t>
  </si>
  <si>
    <t>FEWP.10 Sprawiedliwa transformacja Wielkopolski Wschodniej</t>
  </si>
  <si>
    <t>FEWP.11 Pomoc techniczna (EFRR)</t>
  </si>
  <si>
    <t>FEWP.12 Pomoc techniczna (EFS+)</t>
  </si>
  <si>
    <t>FEWP.13 Pomoc techniczna(FST)</t>
  </si>
  <si>
    <t>Tabela skrótów</t>
  </si>
  <si>
    <t>2j. Tabela 5. Wymiar 2 – forma finansowania</t>
  </si>
  <si>
    <t>2k. Tabela 6. Wymiar 3 – terytorialny mechanizm realizacji i ukierunkowanie terytorialne</t>
  </si>
  <si>
    <t>2m. Tabela 8. Wymiar 7 – wymiar „Równouprawnienie płci” w ramach EFS+, EFRR, Funduszu Spójności i FST</t>
  </si>
  <si>
    <t>4. Warunki podstawowe</t>
  </si>
  <si>
    <t>6. Parnerstwo</t>
  </si>
  <si>
    <t>7. Komunikacja i widoczność</t>
  </si>
  <si>
    <t>Propozycje zmian w programie</t>
  </si>
  <si>
    <t>Dostosowanie zapisów programu do ustawy o rynku pracy i służbach zatrudnienia, usunięcie nieaktualnej podstawy prawnej.</t>
  </si>
  <si>
    <r>
      <rPr>
        <b/>
        <sz val="11"/>
        <rFont val="Arial"/>
        <family val="2"/>
        <charset val="238"/>
      </rPr>
      <t xml:space="preserve">► </t>
    </r>
    <r>
      <rPr>
        <b/>
        <sz val="11"/>
        <rFont val="Calibri"/>
        <family val="2"/>
        <charset val="238"/>
        <scheme val="minor"/>
      </rPr>
      <t xml:space="preserve">Aktywizacja zawodowa osób bezrobotnych przez PUP </t>
    </r>
    <r>
      <rPr>
        <sz val="11"/>
        <rFont val="Calibri"/>
        <family val="2"/>
        <charset val="238"/>
        <scheme val="minor"/>
      </rPr>
      <t xml:space="preserve">(...) 
</t>
    </r>
    <r>
      <rPr>
        <sz val="11"/>
        <rFont val="Calibri"/>
        <family val="2"/>
        <scheme val="minor"/>
      </rPr>
      <t xml:space="preserve">Interwencja na rzecz ich aktywizacji będzie prowadzona na podstawie Ustawy z dnia </t>
    </r>
    <r>
      <rPr>
        <sz val="11"/>
        <rFont val="Calibri"/>
        <family val="2"/>
        <charset val="238"/>
        <scheme val="minor"/>
      </rPr>
      <t>20 kwietnia 2004 r. o promocji zatrudnienia i instytucjach rynku pracy</t>
    </r>
    <r>
      <rPr>
        <sz val="11"/>
        <rFont val="Calibri"/>
        <family val="2"/>
        <scheme val="minor"/>
      </rPr>
      <t xml:space="preserve"> (Ustawa) lub przepisów zastępujących tę ustawę i dotyczących zatrudnienia i aktywizacji zawodowej. 
{...}
► </t>
    </r>
    <r>
      <rPr>
        <b/>
        <sz val="11"/>
        <rFont val="Calibri"/>
        <family val="2"/>
        <charset val="238"/>
        <scheme val="minor"/>
      </rPr>
      <t xml:space="preserve">Aktywizacja zawodowa osób młodych znajdujących się w szczególnej sytuacji na rynku pracy realizowana przez Ochotnicze Hufce Pracy
</t>
    </r>
    <r>
      <rPr>
        <sz val="11"/>
        <rFont val="Calibri"/>
        <family val="2"/>
        <charset val="238"/>
        <scheme val="minor"/>
      </rPr>
      <t xml:space="preserve">(...) Zgodnie z art. 6.3 Ustawy OHP są państwową jednostką wyspecjalizowaną w działaniach na rzecz młodzieży, w szczególności młodzieży zagrożonej wykluczeniem społecznym. (...)
</t>
    </r>
    <r>
      <rPr>
        <sz val="11"/>
        <rFont val="Calibri"/>
        <family val="2"/>
        <scheme val="minor"/>
      </rPr>
      <t xml:space="preserve">Niniejszy typ interwencji będzie realizowany na podstawie przepisów </t>
    </r>
    <r>
      <rPr>
        <sz val="11"/>
        <rFont val="Calibri"/>
        <family val="2"/>
        <charset val="238"/>
        <scheme val="minor"/>
      </rPr>
      <t>wskazanej ww. ustawy lub przepisów zastępujących tę ustawę i dotyczących zatrudnienia i aktywizacji zawodowej</t>
    </r>
    <r>
      <rPr>
        <sz val="11"/>
        <rFont val="Calibri"/>
        <family val="2"/>
        <scheme val="minor"/>
      </rPr>
      <t>. (...)</t>
    </r>
  </si>
  <si>
    <r>
      <rPr>
        <sz val="11"/>
        <rFont val="Arial"/>
        <family val="2"/>
        <charset val="238"/>
      </rPr>
      <t>►</t>
    </r>
    <r>
      <rPr>
        <sz val="11"/>
        <rFont val="Calibri"/>
        <family val="2"/>
        <scheme val="minor"/>
      </rPr>
      <t xml:space="preserve"> </t>
    </r>
    <r>
      <rPr>
        <b/>
        <sz val="11"/>
        <rFont val="Calibri"/>
        <family val="2"/>
        <charset val="238"/>
        <scheme val="minor"/>
      </rPr>
      <t xml:space="preserve">Aktywizacja zawodowa osób bezrobotnych przez PUP </t>
    </r>
    <r>
      <rPr>
        <sz val="11"/>
        <rFont val="Calibri"/>
        <family val="2"/>
        <charset val="238"/>
        <scheme val="minor"/>
      </rPr>
      <t xml:space="preserve">(...) </t>
    </r>
    <r>
      <rPr>
        <sz val="11"/>
        <rFont val="Calibri"/>
        <family val="2"/>
        <scheme val="minor"/>
      </rPr>
      <t xml:space="preserve">
Interwencja na rzecz ich aktywizacji będzie prowadzona na podstawie Ustawy z dnia </t>
    </r>
    <r>
      <rPr>
        <sz val="11"/>
        <rFont val="Calibri"/>
        <family val="2"/>
        <charset val="238"/>
        <scheme val="minor"/>
      </rPr>
      <t>20 marca 2025 r. o rynku pracy i służbach zatrudnienia</t>
    </r>
    <r>
      <rPr>
        <sz val="11"/>
        <rFont val="Calibri"/>
        <family val="2"/>
        <scheme val="minor"/>
      </rPr>
      <t xml:space="preserve"> (Ustawa). 
(...)
</t>
    </r>
    <r>
      <rPr>
        <sz val="11"/>
        <rFont val="Arial"/>
        <family val="2"/>
        <charset val="238"/>
      </rPr>
      <t>►</t>
    </r>
    <r>
      <rPr>
        <sz val="11"/>
        <rFont val="Calibri"/>
        <family val="2"/>
        <scheme val="minor"/>
      </rPr>
      <t xml:space="preserve"> </t>
    </r>
    <r>
      <rPr>
        <b/>
        <sz val="11"/>
        <rFont val="Calibri"/>
        <family val="2"/>
        <charset val="238"/>
        <scheme val="minor"/>
      </rPr>
      <t>Aktywizacja zawodowa osób młodych znajdujących się w szczególnej sytuacji na rynku pracy realizowana przez Ochotnicze Hufce Pracy</t>
    </r>
    <r>
      <rPr>
        <sz val="11"/>
        <rFont val="Calibri"/>
        <family val="2"/>
        <scheme val="minor"/>
      </rPr>
      <t xml:space="preserve">
(...) Zgodnie z art. </t>
    </r>
    <r>
      <rPr>
        <sz val="11"/>
        <rFont val="Calibri"/>
        <family val="2"/>
        <charset val="238"/>
        <scheme val="minor"/>
      </rPr>
      <t>341</t>
    </r>
    <r>
      <rPr>
        <sz val="11"/>
        <rFont val="Calibri"/>
        <family val="2"/>
        <scheme val="minor"/>
      </rPr>
      <t xml:space="preserve"> Ustawy OHP są państwową jednostką wyspecjalizowaną w działaniach na rzecz młodzieży, w szczególności młodzieży zagrożonej wykluczeniem społecznym. (...)
Niniejszy typ interwencji będzie realizowany na podstawie przepisów Ustawy z dnia </t>
    </r>
    <r>
      <rPr>
        <sz val="11"/>
        <rFont val="Calibri"/>
        <family val="2"/>
        <charset val="238"/>
        <scheme val="minor"/>
      </rPr>
      <t>20 marca 2025 r. o rynku pracy i służbach zatrudnienia</t>
    </r>
    <r>
      <rPr>
        <sz val="11"/>
        <rFont val="Calibri"/>
        <family val="2"/>
        <scheme val="minor"/>
      </rPr>
      <t>. (...)</t>
    </r>
  </si>
  <si>
    <t>Dostosowanie zapisów programu do ustawy o rynku pracy i służbach zatrudnienia, usunięcie nieaktualnej podstawy prawnej. 
Zmiana wprowadzona na wniosek członka Komitetu Monitorującego program FEM 2021-2027 (IK UP EFS+).</t>
  </si>
  <si>
    <t>Rozszerzenie grupy docelowej wsparcia realizowanego przez PUP o osoby poszukujące pracy niepozostające w zatrudnieniu.</t>
  </si>
  <si>
    <r>
      <rPr>
        <b/>
        <sz val="11"/>
        <rFont val="Calibri"/>
        <family val="2"/>
        <charset val="238"/>
        <scheme val="minor"/>
      </rPr>
      <t>Główne grupy docelowe</t>
    </r>
    <r>
      <rPr>
        <sz val="11"/>
        <rFont val="Calibri"/>
        <family val="2"/>
        <charset val="238"/>
        <scheme val="minor"/>
      </rPr>
      <t xml:space="preserve">
• osoby bezrobotne zarejestrowane w PUP, (…)</t>
    </r>
  </si>
  <si>
    <t>Rozszerzenie grupy docelowej wsparcia realizowanego przez PUP o osoby poszukujące pracy niepozostające w zatrudnieniu. 
Zmiana wprowadzona na wniosek członka Komitetu Monitorującego program FEM 2021-2027 (IK UP EFS+).</t>
  </si>
  <si>
    <r>
      <rPr>
        <b/>
        <sz val="11"/>
        <rFont val="Calibri"/>
        <family val="2"/>
        <charset val="238"/>
        <scheme val="minor"/>
      </rPr>
      <t>Główne grupy docelowe</t>
    </r>
    <r>
      <rPr>
        <sz val="11"/>
        <rFont val="Calibri"/>
        <family val="2"/>
        <charset val="238"/>
        <scheme val="minor"/>
      </rPr>
      <t xml:space="preserve">
• osoby bezrobotne zarejestrowane w PUP oraz osoby poszukujące pracy niepozostające w zatrudnieniu, (…)</t>
    </r>
  </si>
  <si>
    <r>
      <rPr>
        <sz val="11"/>
        <rFont val="Arial"/>
        <family val="2"/>
        <charset val="238"/>
      </rPr>
      <t>►</t>
    </r>
    <r>
      <rPr>
        <sz val="11"/>
        <rFont val="Calibri"/>
        <family val="2"/>
        <charset val="238"/>
        <scheme val="minor"/>
      </rPr>
      <t xml:space="preserve"> </t>
    </r>
    <r>
      <rPr>
        <b/>
        <sz val="11"/>
        <rFont val="Calibri"/>
        <family val="2"/>
        <charset val="238"/>
        <scheme val="minor"/>
      </rPr>
      <t xml:space="preserve">Wsparcie pracodawców z sektora prywatnego we wprowadzaniu pracy zdalnej </t>
    </r>
    <r>
      <rPr>
        <sz val="11"/>
        <rFont val="Calibri"/>
        <family val="2"/>
        <charset val="238"/>
        <scheme val="minor"/>
      </rPr>
      <t xml:space="preserve">
(...) Zaplanowane wsparcie obejmuje formy wynikające z art. 67 KP. Będzie adekwatne do wysokości określonej w ustawie o promocji zatrudnienia i instytucjach rynku pracy oraz zawierać będzie refundację wynagrodzenia w wysokości nieprzekraczającej miesięcznego minimalnego wynagrodzenia za pracę (...)</t>
    </r>
  </si>
  <si>
    <r>
      <rPr>
        <sz val="9.35"/>
        <rFont val="Arial"/>
        <family val="2"/>
        <charset val="238"/>
      </rPr>
      <t>►</t>
    </r>
    <r>
      <rPr>
        <sz val="11"/>
        <rFont val="Calibri"/>
        <family val="2"/>
        <scheme val="minor"/>
      </rPr>
      <t xml:space="preserve"> </t>
    </r>
    <r>
      <rPr>
        <b/>
        <sz val="11"/>
        <rFont val="Calibri"/>
        <family val="2"/>
        <charset val="238"/>
        <scheme val="minor"/>
      </rPr>
      <t xml:space="preserve">Wsparcie pracodawców z sektora prywatnego we wprowadzaniu pracy zdalnej </t>
    </r>
    <r>
      <rPr>
        <sz val="11"/>
        <rFont val="Calibri"/>
        <family val="2"/>
        <scheme val="minor"/>
      </rPr>
      <t xml:space="preserve">
(...) Zaplanowane wsparcie obejmuje formy wynikające z art. 67 KP. Będzie adekwatne do wysokości określonej w </t>
    </r>
    <r>
      <rPr>
        <sz val="11"/>
        <rFont val="Calibri"/>
        <family val="2"/>
        <charset val="238"/>
        <scheme val="minor"/>
      </rPr>
      <t>Ustawie o rynku pracy i służbach zatrudnienia</t>
    </r>
    <r>
      <rPr>
        <sz val="11"/>
        <rFont val="Calibri"/>
        <family val="2"/>
        <scheme val="minor"/>
      </rPr>
      <t xml:space="preserve"> oraz zawierać będzie refundację wynagrodzenia w wysokości nieprzekraczającej miesięcznego minimalnego wynagrodzenia za pracę (...)</t>
    </r>
  </si>
  <si>
    <r>
      <t xml:space="preserve">CS 4(g) będzie osiągnięty poprzez realizację następującego typu projektu:
</t>
    </r>
    <r>
      <rPr>
        <sz val="11"/>
        <rFont val="Arial"/>
        <family val="2"/>
        <charset val="238"/>
      </rPr>
      <t>►</t>
    </r>
    <r>
      <rPr>
        <sz val="9.35"/>
        <rFont val="Calibri"/>
        <family val="2"/>
      </rPr>
      <t xml:space="preserve"> </t>
    </r>
    <r>
      <rPr>
        <sz val="11"/>
        <rFont val="Calibri"/>
        <family val="2"/>
        <scheme val="minor"/>
      </rPr>
      <t xml:space="preserve">Rozwój umiejętności i wzrost bezpieczeństwa mieszkańców Mazowsza
W obliczu dynamicznie zmieniających się zagrożeń dla bezpieczeństwa, zarówno o charakterze militarnym, jak i cywilnym, WM stoi przed szczególnymi wyzwaniami. Jako region o największej liczbie ludności w Polsce, z gęstą siecią infrastruktury krytycznej i administracyjnej, wymaga szczególnego przygotowania w zakresie gotowości cywilnej. Jednocześnie, pogarszająca się sytuacja geopolityczna, w tym zagrożenia ze strony Rosji, presja migracyjna oraz ryzyko cyberataków i dezinformacji, wymagają zwiększenia odporności społecznej, kompetencji i świadomości obywateli. W szczególności istotne jest przygotowanie mieszkańców Mazowsza do reagowania w sytuacjach kryzysowych, udzielania pierwszej pomocy, korzystania z systemów ostrzegania oraz znajomości struktur obronnych i zasad współpracy z administracją publiczną. W kontekście Mazowsza, realizacja działań podnoszących kompetencje obronne i umiejętności ochrony ludności cywilnej jest nie tylko odpowiedzią na krajowe i europejskie strategie, ale także realną potrzebą wynikającą z regionalnych oraz lokalnych uwarunkowań i zagrożeń. Działania w ramach interwencji stanowią odpowiedź na strategiczne potrzeby Mazowsza. Realizacja wsparcia przyczyni się do wzmocnienia gotowości cywilnej, a zwiększając odporność społeczną przyczyni się do zwiększenia bezpieczeństwa mieszkańców, wzmocnienia zdolności reagowania kryzysowego oraz budowania odporności społecznej w regionie. Podejmowane działania będą komplementarne do zadań wynikających z ustawy o ochronie ludności i obronie cywilnej z 1 stycznia 2025 r. oraz realizowanych na poziomie krajowym i wojewódzkim. Zgodnie z zapisami ww. aktu prawnego, samorządy mają obowiązek realizować zadania mające na celu podnoszenie kompetencji obronnych i umiejętności ochrony ludności cywilnej, a organizacje pozarządowe mogą być ich ważnym partnerem. 
</t>
    </r>
    <r>
      <rPr>
        <sz val="11"/>
        <rFont val="Calibri"/>
        <family val="2"/>
        <charset val="238"/>
        <scheme val="minor"/>
      </rPr>
      <t xml:space="preserve">Wsparcie będzie realizowane poza systemem PSF. </t>
    </r>
  </si>
  <si>
    <r>
      <t xml:space="preserve">Działania w ramach typu projektu będą miały na celu:
• wzmocnienie lokalnych struktur reagowania kryzysowego (OSP/ratownictwo), w tym podniesienie kompetencji lokalnych struktur reagowania w szczególności OPS i służb ratunkowych w zakresie medycyny taktycznej,  
• poprawę współpracy między mieszkańcami a instytucjami publicznymi i lokalnymi NGOs, 
• zwiększenie bezpieczeństwa i odporności społecznej w regionie, w tym m.in.: 
    - poprawę kompetencji wśród pełnoletniej młodzieży szkół ponadpodstawowych w zakresie przygotowania do właściwego zachowania się w sytuacji wystąpienia zagrożenia przez zwiększanie świadomości zagrożeń i społecznej odporności, 
    - rozwój umiejętności mieszkańców w zakresie gotowości cywilnej - przygotowanie ludności do właściwego zachowania się w sytuacji wystąpienia zagrożenia przez zwiększanie świadomości zagrożeń i społecznej odporności.
</t>
    </r>
    <r>
      <rPr>
        <sz val="11"/>
        <rFont val="Calibri"/>
        <family val="2"/>
        <charset val="238"/>
        <scheme val="minor"/>
      </rPr>
      <t>Wsparcie nie będzie powielało działań realizowanych na poziomie krajowym w ramach FERS.</t>
    </r>
    <r>
      <rPr>
        <sz val="11"/>
        <rFont val="Calibri"/>
        <family val="2"/>
        <scheme val="minor"/>
      </rPr>
      <t xml:space="preserve">
Uzasadnienie formy wsparcia: przewiduje się dotacyjną formę wsparcia.</t>
    </r>
  </si>
  <si>
    <t>WM ze względu na swoje wyjątkowe położenie geograficzne oraz kluczowe znaczenie administracyjne, wymaga szczególnego wsparcia w zakresie budowania zdolności reagowania na zagrożenia militarne, hybrydowe oraz inne sytuacje kryzysowe, dlatego niezbędne są działania mające na celu rozwój umiejętności w zakresie bezpieczeństwa i reagowania kryzysowego. W związku z sytuacją geopolityczną, konieczne jest wdrożenie kompleksowych działań wzmacniających odporność społeczną mieszkańców województwa na różnego rodzaju sytuacje kryzysowe. 
Zapisy dot. PSF zostały uzupełnione na wniosek członka Komitetu Monitorującego program FEM 2021-2027 (IK UP EFS+).</t>
  </si>
  <si>
    <t>WM ze względu na swoje wyjątkowe położenie geograficzne oraz kluczowe znaczenie administracyjne, wymaga szczególnego wsparcia w zakresie budowania zdolności reagowania na zagrożenia militarne, hybrydowe oraz inne sytuacje kryzysowe, dlatego niezbędne są działania mające na celu rozwój umiejętności w zakresie bezpieczeństwa i reagowania kryzysowego. W związku z sytuacją geopolityczną, konieczne jest wdrożenie kompleksowych działań wzmacniających odporność społeczną mieszkańców województwa na różnego rodzaju sytuacje kryzysowe. 
Zapisy dot. FERS zostały uzupełnione na wniosek członka Komitetu Monitorującego program FEM 2021-2027 (IK UP EFS+).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</si>
</sst>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2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8"/>
      <color theme="1"/>
      <name val="Calibri"/>
      <family val="2"/>
      <charset val="238"/>
    </font>
    <font>
      <sz val="8"/>
      <color theme="1"/>
      <name val="Calibri"/>
      <family val="2"/>
      <charset val="238"/>
    </font>
    <font>
      <sz val="11"/>
      <name val="Calibri"/>
      <family val="2"/>
      <scheme val="minor"/>
    </font>
    <font>
      <sz val="11"/>
      <name val="Calibri"/>
      <family val="2"/>
      <charset val="238"/>
      <scheme val="minor"/>
    </font>
    <font>
      <b/>
      <sz val="16"/>
      <color theme="1"/>
      <name val="Calibri"/>
      <family val="2"/>
      <charset val="238"/>
      <scheme val="minor"/>
    </font>
    <font>
      <b/>
      <sz val="12"/>
      <color theme="1"/>
      <name val="Calibri"/>
      <family val="2"/>
      <charset val="238"/>
      <scheme val="minor"/>
    </font>
    <font>
      <b/>
      <sz val="11"/>
      <color theme="1"/>
      <name val="Calibri"/>
      <family val="2"/>
      <charset val="238"/>
      <scheme val="minor"/>
    </font>
    <font>
      <b/>
      <sz val="11"/>
      <name val="Calibri"/>
      <family val="2"/>
      <charset val="238"/>
      <scheme val="minor"/>
    </font>
    <font>
      <b/>
      <sz val="11"/>
      <color theme="1"/>
      <name val="Calibri"/>
      <family val="2"/>
      <charset val="238"/>
    </font>
    <font>
      <b/>
      <sz val="8"/>
      <name val="Calibri"/>
      <family val="2"/>
      <charset val="238"/>
      <scheme val="minor"/>
    </font>
    <font>
      <sz val="8"/>
      <name val="Calibri"/>
      <family val="2"/>
      <scheme val="minor"/>
    </font>
    <font>
      <sz val="10"/>
      <name val="Calibri"/>
      <family val="2"/>
      <charset val="238"/>
      <scheme val="minor"/>
    </font>
    <font>
      <sz val="10"/>
      <color theme="1"/>
      <name val="Calibri"/>
      <family val="2"/>
      <charset val="238"/>
      <scheme val="minor"/>
    </font>
    <font>
      <sz val="11"/>
      <color rgb="FF000000"/>
      <name val="Calibri"/>
      <family val="2"/>
      <charset val="238"/>
      <scheme val="minor"/>
    </font>
    <font>
      <sz val="11"/>
      <color rgb="FF000000"/>
      <name val="Calibri"/>
      <family val="2"/>
      <scheme val="minor"/>
    </font>
    <font>
      <b/>
      <sz val="11"/>
      <color rgb="FF000000"/>
      <name val="Calibri"/>
      <family val="2"/>
      <charset val="238"/>
      <scheme val="minor"/>
    </font>
    <font>
      <sz val="11"/>
      <name val="Arial"/>
      <family val="2"/>
      <charset val="238"/>
    </font>
    <font>
      <sz val="9.35"/>
      <name val="Calibri"/>
      <family val="2"/>
    </font>
    <font>
      <b/>
      <sz val="11"/>
      <name val="Arial"/>
      <family val="2"/>
      <charset val="238"/>
    </font>
    <font>
      <sz val="9.35"/>
      <name val="Arial"/>
      <family val="2"/>
      <charset val="238"/>
    </font>
  </fonts>
  <fills count="10">
    <fill>
      <patternFill patternType="none"/>
    </fill>
    <fill>
      <patternFill patternType="gray125"/>
    </fill>
    <fill>
      <patternFill patternType="solid">
        <fgColor theme="8" tint="0.59999389629810485"/>
        <bgColor indexed="64"/>
      </patternFill>
    </fill>
    <fill>
      <patternFill patternType="solid">
        <fgColor rgb="FFF0F4FA"/>
      </patternFill>
    </fill>
    <fill>
      <patternFill patternType="solid">
        <fgColor rgb="FFFFFFFF"/>
      </patternFill>
    </fill>
    <fill>
      <patternFill patternType="solid">
        <fgColor rgb="FFFFFF00"/>
        <bgColor indexed="64"/>
      </patternFill>
    </fill>
    <fill>
      <patternFill patternType="solid">
        <fgColor rgb="FFFFC000"/>
        <bgColor indexed="64"/>
      </patternFill>
    </fill>
    <fill>
      <patternFill patternType="solid">
        <fgColor theme="7" tint="0.39997558519241921"/>
        <bgColor indexed="64"/>
      </patternFill>
    </fill>
    <fill>
      <patternFill patternType="solid">
        <fgColor rgb="FFDDEBF7"/>
        <bgColor rgb="FFDDEBF7"/>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79991"/>
      </left>
      <right/>
      <top style="thin">
        <color rgb="FF979991"/>
      </top>
      <bottom/>
      <diagonal/>
    </border>
    <border>
      <left style="thin">
        <color rgb="FF979991"/>
      </left>
      <right style="thin">
        <color rgb="FF979991"/>
      </right>
      <top style="thin">
        <color rgb="FF979991"/>
      </top>
      <bottom/>
      <diagonal/>
    </border>
    <border>
      <left style="thin">
        <color rgb="FF979991"/>
      </left>
      <right/>
      <top style="thin">
        <color rgb="FF979991"/>
      </top>
      <bottom style="thin">
        <color rgb="FF979991"/>
      </bottom>
      <diagonal/>
    </border>
    <border>
      <left style="thin">
        <color rgb="FF979991"/>
      </left>
      <right style="thin">
        <color rgb="FF979991"/>
      </right>
      <top style="thin">
        <color rgb="FF979991"/>
      </top>
      <bottom style="thin">
        <color rgb="FF979991"/>
      </bottom>
      <diagonal/>
    </border>
    <border>
      <left/>
      <right style="thin">
        <color indexed="64"/>
      </right>
      <top/>
      <bottom style="thin">
        <color indexed="64"/>
      </bottom>
      <diagonal/>
    </border>
    <border>
      <left style="thin">
        <color rgb="FF979991"/>
      </left>
      <right style="thin">
        <color rgb="FF979991"/>
      </right>
      <top/>
      <bottom/>
      <diagonal/>
    </border>
    <border>
      <left/>
      <right/>
      <top style="thin">
        <color auto="1"/>
      </top>
      <bottom style="thin">
        <color auto="1"/>
      </bottom>
      <diagonal/>
    </border>
    <border>
      <left style="thin">
        <color indexed="64"/>
      </left>
      <right style="thin">
        <color indexed="64"/>
      </right>
      <top style="thin">
        <color indexed="64"/>
      </top>
      <bottom/>
      <diagonal/>
    </border>
  </borders>
  <cellStyleXfs count="3">
    <xf numFmtId="0" fontId="0" fillId="0" borderId="0"/>
    <xf numFmtId="0" fontId="4" fillId="0" borderId="0"/>
    <xf numFmtId="9" fontId="4" fillId="0" borderId="0" applyFont="0" applyFill="0" applyBorder="0" applyAlignment="0" applyProtection="0"/>
  </cellStyleXfs>
  <cellXfs count="62">
    <xf numFmtId="0" fontId="0" fillId="0" borderId="0" xfId="0"/>
    <xf numFmtId="0" fontId="5" fillId="3" borderId="5" xfId="0" applyFont="1" applyFill="1" applyBorder="1" applyAlignment="1">
      <alignment horizontal="left" vertical="top" wrapText="1"/>
    </xf>
    <xf numFmtId="0" fontId="5" fillId="3"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12" fillId="2" borderId="4" xfId="0" applyFont="1" applyFill="1" applyBorder="1" applyAlignment="1">
      <alignment horizontal="center" vertical="center" wrapText="1"/>
    </xf>
    <xf numFmtId="0" fontId="3" fillId="0" borderId="0" xfId="0" applyFont="1"/>
    <xf numFmtId="0" fontId="16" fillId="6" borderId="4"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9" fillId="0" borderId="0" xfId="0" applyFont="1" applyAlignment="1">
      <alignment horizontal="left" vertical="center"/>
    </xf>
    <xf numFmtId="0" fontId="10" fillId="0" borderId="0" xfId="0" applyFont="1" applyAlignment="1">
      <alignment vertical="center"/>
    </xf>
    <xf numFmtId="0" fontId="11" fillId="0" borderId="0" xfId="0" applyFont="1" applyAlignment="1">
      <alignment vertical="center"/>
    </xf>
    <xf numFmtId="0" fontId="10" fillId="2" borderId="2"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3" xfId="0" applyFont="1" applyFill="1" applyBorder="1" applyAlignment="1">
      <alignment horizontal="left" vertical="center"/>
    </xf>
    <xf numFmtId="0" fontId="3" fillId="0" borderId="0" xfId="0" applyFont="1" applyAlignment="1">
      <alignment vertical="center"/>
    </xf>
    <xf numFmtId="4" fontId="3" fillId="0" borderId="0" xfId="0" applyNumberFormat="1" applyFont="1" applyAlignment="1">
      <alignment vertical="center"/>
    </xf>
    <xf numFmtId="0" fontId="13" fillId="3" borderId="8" xfId="0" applyFont="1" applyFill="1" applyBorder="1" applyAlignment="1">
      <alignment horizontal="left" vertical="center" wrapText="1"/>
    </xf>
    <xf numFmtId="0" fontId="13" fillId="5" borderId="8" xfId="0" applyFont="1" applyFill="1" applyBorder="1" applyAlignment="1">
      <alignment horizontal="left" vertical="center" wrapText="1"/>
    </xf>
    <xf numFmtId="0" fontId="13" fillId="6" borderId="8" xfId="0" applyFont="1" applyFill="1" applyBorder="1" applyAlignment="1">
      <alignment horizontal="left" vertical="center" wrapText="1"/>
    </xf>
    <xf numFmtId="164" fontId="17" fillId="5" borderId="0" xfId="0" applyNumberFormat="1" applyFont="1" applyFill="1" applyAlignment="1">
      <alignment vertical="center"/>
    </xf>
    <xf numFmtId="0" fontId="7" fillId="0" borderId="1" xfId="0" applyFont="1" applyBorder="1" applyAlignment="1">
      <alignment vertical="top" wrapText="1"/>
    </xf>
    <xf numFmtId="0" fontId="7" fillId="6" borderId="1" xfId="0" applyFont="1" applyFill="1" applyBorder="1" applyAlignment="1">
      <alignment vertical="top" wrapText="1"/>
    </xf>
    <xf numFmtId="0" fontId="8" fillId="0" borderId="1" xfId="0" applyFont="1" applyBorder="1" applyAlignment="1">
      <alignment vertical="top" wrapText="1"/>
    </xf>
    <xf numFmtId="0" fontId="16" fillId="7" borderId="4" xfId="0" applyFont="1" applyFill="1" applyBorder="1" applyAlignment="1">
      <alignment horizontal="center" vertical="center" wrapText="1"/>
    </xf>
    <xf numFmtId="0" fontId="7" fillId="7" borderId="1" xfId="0" applyFont="1" applyFill="1" applyBorder="1" applyAlignment="1">
      <alignment vertical="top" wrapText="1"/>
    </xf>
    <xf numFmtId="0" fontId="5" fillId="4" borderId="7" xfId="0" applyFont="1" applyFill="1" applyBorder="1" applyAlignment="1">
      <alignment horizontal="left" vertical="top" wrapText="1"/>
    </xf>
    <xf numFmtId="0" fontId="5" fillId="4" borderId="8" xfId="0" applyFont="1" applyFill="1" applyBorder="1" applyAlignment="1">
      <alignment horizontal="left" vertical="top" wrapText="1"/>
    </xf>
    <xf numFmtId="0" fontId="6" fillId="4" borderId="10" xfId="0" applyFont="1" applyFill="1" applyBorder="1" applyAlignment="1">
      <alignment horizontal="left" vertical="top" wrapText="1"/>
    </xf>
    <xf numFmtId="0" fontId="18" fillId="0" borderId="1" xfId="0" applyFont="1" applyBorder="1" applyAlignment="1">
      <alignment vertical="top" wrapText="1"/>
    </xf>
    <xf numFmtId="0" fontId="7" fillId="0" borderId="1" xfId="0" quotePrefix="1" applyFont="1" applyBorder="1" applyAlignment="1">
      <alignment vertical="top" wrapText="1"/>
    </xf>
    <xf numFmtId="0" fontId="7" fillId="8" borderId="1" xfId="0" applyFont="1" applyFill="1" applyBorder="1" applyAlignment="1">
      <alignment vertical="top" wrapText="1"/>
    </xf>
    <xf numFmtId="0" fontId="19" fillId="0" borderId="1" xfId="0" applyFont="1" applyBorder="1" applyAlignment="1">
      <alignment vertical="top" wrapText="1"/>
    </xf>
    <xf numFmtId="0" fontId="0" fillId="0" borderId="1" xfId="0" applyBorder="1" applyAlignment="1">
      <alignment vertical="top" wrapText="1"/>
    </xf>
    <xf numFmtId="0" fontId="14" fillId="9" borderId="4" xfId="0" applyFont="1" applyFill="1" applyBorder="1" applyAlignment="1">
      <alignment horizontal="center" vertical="center" wrapText="1"/>
    </xf>
    <xf numFmtId="0" fontId="7" fillId="9" borderId="1" xfId="0" applyFont="1" applyFill="1" applyBorder="1" applyAlignment="1">
      <alignment vertical="top" wrapText="1"/>
    </xf>
    <xf numFmtId="0" fontId="8" fillId="7" borderId="1" xfId="0" applyFont="1" applyFill="1" applyBorder="1" applyAlignment="1">
      <alignment vertical="top" wrapText="1"/>
    </xf>
    <xf numFmtId="0" fontId="8" fillId="6" borderId="1" xfId="0" applyFont="1" applyFill="1" applyBorder="1" applyAlignment="1">
      <alignment vertical="top" wrapText="1"/>
    </xf>
    <xf numFmtId="0" fontId="18" fillId="7" borderId="1" xfId="0" applyFont="1" applyFill="1" applyBorder="1" applyAlignment="1">
      <alignment vertical="top" wrapText="1"/>
    </xf>
    <xf numFmtId="0" fontId="18" fillId="6" borderId="1" xfId="0" applyFont="1" applyFill="1" applyBorder="1" applyAlignment="1">
      <alignment vertical="top" wrapText="1"/>
    </xf>
    <xf numFmtId="0" fontId="12" fillId="7" borderId="1" xfId="0" applyFont="1" applyFill="1" applyBorder="1" applyAlignment="1">
      <alignment vertical="top" wrapText="1"/>
    </xf>
    <xf numFmtId="0" fontId="19" fillId="6" borderId="1" xfId="0" applyFont="1" applyFill="1" applyBorder="1" applyAlignment="1">
      <alignment vertical="top" wrapText="1"/>
    </xf>
    <xf numFmtId="0" fontId="0" fillId="6" borderId="1" xfId="0" applyFill="1" applyBorder="1" applyAlignment="1">
      <alignment vertical="top" wrapText="1"/>
    </xf>
    <xf numFmtId="0" fontId="12" fillId="6" borderId="9" xfId="0" applyFont="1" applyFill="1" applyBorder="1" applyAlignment="1">
      <alignment horizontal="center" vertical="center" wrapText="1"/>
    </xf>
    <xf numFmtId="3" fontId="11" fillId="0" borderId="0" xfId="0" applyNumberFormat="1" applyFont="1" applyAlignment="1">
      <alignment vertical="center"/>
    </xf>
    <xf numFmtId="164" fontId="11" fillId="0" borderId="0" xfId="0" applyNumberFormat="1" applyFont="1" applyAlignment="1">
      <alignment vertical="center"/>
    </xf>
    <xf numFmtId="0" fontId="7" fillId="0" borderId="1" xfId="0" applyFont="1" applyBorder="1" applyAlignment="1">
      <alignment horizontal="right" vertical="top" wrapText="1"/>
    </xf>
    <xf numFmtId="0" fontId="2" fillId="7" borderId="1" xfId="0" applyFont="1" applyFill="1" applyBorder="1" applyAlignment="1">
      <alignment vertical="top" wrapText="1"/>
    </xf>
    <xf numFmtId="0" fontId="2" fillId="6" borderId="1" xfId="0" applyFont="1" applyFill="1" applyBorder="1" applyAlignment="1">
      <alignment vertical="top" wrapText="1"/>
    </xf>
    <xf numFmtId="0" fontId="2" fillId="0" borderId="8" xfId="0" applyFont="1" applyBorder="1"/>
    <xf numFmtId="4" fontId="2" fillId="0" borderId="8" xfId="0" applyNumberFormat="1" applyFont="1" applyBorder="1"/>
    <xf numFmtId="3" fontId="2" fillId="0" borderId="8" xfId="0" applyNumberFormat="1" applyFont="1" applyBorder="1"/>
    <xf numFmtId="164" fontId="2" fillId="5" borderId="8" xfId="0" applyNumberFormat="1" applyFont="1" applyFill="1" applyBorder="1"/>
    <xf numFmtId="0" fontId="2" fillId="0" borderId="8" xfId="0" applyFont="1" applyBorder="1" applyAlignment="1">
      <alignment vertical="center"/>
    </xf>
    <xf numFmtId="4" fontId="2" fillId="0" borderId="8" xfId="0" applyNumberFormat="1" applyFont="1" applyBorder="1" applyAlignment="1">
      <alignment vertical="center"/>
    </xf>
    <xf numFmtId="3" fontId="2" fillId="0" borderId="8" xfId="0" applyNumberFormat="1" applyFont="1" applyBorder="1" applyAlignment="1">
      <alignment vertical="center"/>
    </xf>
    <xf numFmtId="164" fontId="2" fillId="5" borderId="8" xfId="0" applyNumberFormat="1" applyFont="1" applyFill="1" applyBorder="1" applyAlignment="1">
      <alignment vertical="center"/>
    </xf>
    <xf numFmtId="0" fontId="2" fillId="0" borderId="0" xfId="0" applyFont="1" applyAlignment="1">
      <alignment vertical="center"/>
    </xf>
    <xf numFmtId="4" fontId="2" fillId="0" borderId="0" xfId="0" applyNumberFormat="1" applyFont="1" applyAlignment="1">
      <alignment vertical="center"/>
    </xf>
    <xf numFmtId="0" fontId="7" fillId="0" borderId="12" xfId="0" applyFont="1" applyBorder="1" applyAlignment="1">
      <alignment vertical="top" wrapText="1"/>
    </xf>
    <xf numFmtId="0" fontId="7" fillId="9" borderId="12" xfId="0" applyFont="1" applyFill="1" applyBorder="1" applyAlignment="1">
      <alignment vertical="top" wrapText="1"/>
    </xf>
  </cellXfs>
  <cellStyles count="3">
    <cellStyle name="Normalny" xfId="0" builtinId="0"/>
    <cellStyle name="Normalny 2" xfId="1" xr:uid="{C937601C-A4D7-4F0F-8E23-E2E5954972E6}"/>
    <cellStyle name="Procentowy 2" xfId="2" xr:uid="{096CB5A6-85B2-4520-BFD6-FDE3BDD96587}"/>
  </cellStyles>
  <dxfs count="14">
    <dxf>
      <font>
        <strike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rgb="FFFFC00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7" tint="0.3999755851924192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fgColor indexed="64"/>
          <bgColor theme="0" tint="-0.1499984740745262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fill>
        <patternFill patternType="none">
          <fgColor indexed="64"/>
          <bgColor auto="1"/>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alignment horizontal="general" vertical="top" textRotation="0" wrapText="1" indent="0" justifyLastLine="0" shrinkToFit="0" readingOrder="0"/>
    </dxf>
    <dxf>
      <border>
        <bottom style="thin">
          <color indexed="64"/>
        </bottom>
      </border>
    </dxf>
    <dxf>
      <font>
        <b/>
        <strike val="0"/>
        <outline val="0"/>
        <shadow val="0"/>
        <u val="none"/>
        <vertAlign val="baseline"/>
        <sz val="11"/>
        <color auto="1"/>
        <name val="Calibri"/>
        <family val="2"/>
        <charset val="238"/>
        <scheme val="minor"/>
      </font>
      <alignment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P:\RF.EFRR\FINANSE\SFC\FEM.2021.2027_wersja_3\Za&#322;acznik.2.Tabela.zmian.programu.xlsx" TargetMode="External"/><Relationship Id="rId1" Type="http://schemas.openxmlformats.org/officeDocument/2006/relationships/externalLinkPath" Target="/RF.EFRR/FINANSE/SFC/FEM.2021.2027_wersja_3/Za&#322;acznik.2.Tabela.zmian.program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zczegółowy wykaz zmian"/>
      <sheetName val="Tab. 11 obowiązująca"/>
      <sheetName val="Tab. 11 po planowanych zmianach"/>
      <sheetName val="Tab. 11 różnice"/>
      <sheetName val="pola FEM"/>
      <sheetName val="listy"/>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085D102-2A25-4F1B-8019-9DD14C661233}" name="Tabela1" displayName="Tabela1" ref="A4:I79" totalsRowShown="0" headerRowDxfId="13" dataDxfId="11" headerRowBorderDxfId="12" tableBorderDxfId="10" totalsRowBorderDxfId="9">
  <autoFilter ref="A4:I79" xr:uid="{A085D102-2A25-4F1B-8019-9DD14C661233}"/>
  <tableColumns count="9">
    <tableColumn id="1" xr3:uid="{038CF1BC-742C-4575-80AE-99C76B3A1927}" name="Numer zmiany " dataDxfId="8"/>
    <tableColumn id="13" xr3:uid="{856DD634-E957-43FE-B0D0-D43FEAE9249E}" name="Priorytet, którego dotyczy zmiana (wybór wartości z listy rozwijanej)" dataDxfId="7"/>
    <tableColumn id="2" xr3:uid="{A3F42153-27DD-4A85-84B8-213F42CC5317}" name="Cel szczegółowy, którego dotyczy zmiana (wybór wartości z listy rozwijanej)" dataDxfId="6"/>
    <tableColumn id="3" xr3:uid="{2D3DF02C-5CAB-4553-9424-B161E6D9CD45}" name="sekcja w FEM 2021-2027 _x000a_(wybór wartości z listy rozwijanej) _x000a_[kolumna pomocnicza]" dataDxfId="5"/>
    <tableColumn id="4" xr3:uid="{FA1E9A47-EA73-4BE3-B792-DDD24B05B698}" name="Rodzaj zmiany (wybór wartości z listy rozwijanej)" dataDxfId="4"/>
    <tableColumn id="15" xr3:uid="{52ADD55C-0142-43D8-AEEF-6B9B0D3B17AC}" name="Opis proponowanej zmiany" dataDxfId="3"/>
    <tableColumn id="12" xr3:uid="{B0C268B1-04D8-4299-9180-20587E371C6D}" name="Treść przed zmianą" dataDxfId="2"/>
    <tableColumn id="14" xr3:uid="{C5C2C9F2-A861-40B8-8742-3F51932019BD}" name="Treść po zmianie" dataDxfId="1"/>
    <tableColumn id="6" xr3:uid="{F8C7F268-89AF-4431-BB61-F37DBD609A37}" name="Uzasadnienie "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63AC3-95CC-4ECB-BE1B-9783D9C5E405}">
  <sheetPr>
    <tabColor rgb="FF92D050"/>
    <pageSetUpPr fitToPage="1"/>
  </sheetPr>
  <dimension ref="A1:I79"/>
  <sheetViews>
    <sheetView tabSelected="1" zoomScale="85" zoomScaleNormal="85" workbookViewId="0"/>
  </sheetViews>
  <sheetFormatPr defaultColWidth="9.140625" defaultRowHeight="15" x14ac:dyDescent="0.25"/>
  <cols>
    <col min="1" max="1" width="13" style="8" customWidth="1"/>
    <col min="2" max="2" width="14.85546875" style="8" customWidth="1"/>
    <col min="3" max="3" width="20.7109375" style="8" customWidth="1"/>
    <col min="4" max="4" width="15.7109375" style="8" customWidth="1"/>
    <col min="5" max="5" width="20.7109375" style="8" customWidth="1"/>
    <col min="6" max="6" width="48.85546875" style="8" customWidth="1"/>
    <col min="7" max="8" width="120.7109375" style="8" customWidth="1"/>
    <col min="9" max="9" width="53.85546875" style="8" customWidth="1"/>
    <col min="10" max="16384" width="9.140625" style="8"/>
  </cols>
  <sheetData>
    <row r="1" spans="1:9" s="9" customFormat="1" ht="15" customHeight="1" x14ac:dyDescent="0.25">
      <c r="A1" s="13" t="s">
        <v>0</v>
      </c>
      <c r="B1" s="14"/>
      <c r="C1" s="14"/>
      <c r="D1" s="14"/>
      <c r="E1" s="15"/>
      <c r="F1" s="8"/>
      <c r="G1" s="8"/>
      <c r="H1" s="8"/>
    </row>
    <row r="2" spans="1:9" s="9" customFormat="1" ht="15" customHeight="1" x14ac:dyDescent="0.25">
      <c r="A2" s="10"/>
      <c r="B2" s="10"/>
      <c r="C2" s="10"/>
      <c r="D2" s="10"/>
      <c r="E2" s="10"/>
      <c r="F2" s="10"/>
      <c r="G2" s="10"/>
      <c r="H2" s="10"/>
    </row>
    <row r="3" spans="1:9" s="9" customFormat="1" ht="15" customHeight="1" x14ac:dyDescent="0.25">
      <c r="A3" s="11" t="s">
        <v>709</v>
      </c>
      <c r="B3" s="11"/>
      <c r="C3" s="10"/>
      <c r="D3" s="10"/>
      <c r="E3" s="10"/>
      <c r="F3" s="10"/>
      <c r="G3" s="10"/>
      <c r="H3" s="10"/>
    </row>
    <row r="4" spans="1:9" s="12" customFormat="1" ht="90" x14ac:dyDescent="0.25">
      <c r="A4" s="44" t="s">
        <v>1</v>
      </c>
      <c r="B4" s="5" t="s">
        <v>2</v>
      </c>
      <c r="C4" s="5" t="s">
        <v>3</v>
      </c>
      <c r="D4" s="35" t="s">
        <v>4</v>
      </c>
      <c r="E4" s="5" t="s">
        <v>5</v>
      </c>
      <c r="F4" s="5" t="s">
        <v>6</v>
      </c>
      <c r="G4" s="25" t="s">
        <v>7</v>
      </c>
      <c r="H4" s="7" t="s">
        <v>8</v>
      </c>
      <c r="I4" s="5" t="s">
        <v>9</v>
      </c>
    </row>
    <row r="5" spans="1:9" ht="225" x14ac:dyDescent="0.25">
      <c r="A5" s="47">
        <v>1</v>
      </c>
      <c r="B5" s="22"/>
      <c r="C5" s="22"/>
      <c r="D5" s="36" t="s">
        <v>10</v>
      </c>
      <c r="E5" s="22" t="s">
        <v>11</v>
      </c>
      <c r="F5" s="22" t="s">
        <v>12</v>
      </c>
      <c r="G5" s="37" t="s">
        <v>13</v>
      </c>
      <c r="H5" s="38" t="s">
        <v>14</v>
      </c>
      <c r="I5" s="33" t="s">
        <v>15</v>
      </c>
    </row>
    <row r="6" spans="1:9" ht="254.25" customHeight="1" x14ac:dyDescent="0.25">
      <c r="A6" s="47">
        <v>2</v>
      </c>
      <c r="B6" s="22"/>
      <c r="C6" s="22"/>
      <c r="D6" s="36" t="s">
        <v>10</v>
      </c>
      <c r="E6" s="22" t="s">
        <v>11</v>
      </c>
      <c r="F6" s="22" t="s">
        <v>16</v>
      </c>
      <c r="G6" s="26" t="s">
        <v>17</v>
      </c>
      <c r="H6" s="23" t="s">
        <v>18</v>
      </c>
      <c r="I6" s="33" t="s">
        <v>15</v>
      </c>
    </row>
    <row r="7" spans="1:9" ht="289.5" customHeight="1" x14ac:dyDescent="0.25">
      <c r="A7" s="47">
        <v>3</v>
      </c>
      <c r="B7" s="22"/>
      <c r="C7" s="22"/>
      <c r="D7" s="36" t="s">
        <v>10</v>
      </c>
      <c r="E7" s="22" t="s">
        <v>11</v>
      </c>
      <c r="F7" s="22" t="s">
        <v>19</v>
      </c>
      <c r="G7" s="26" t="s">
        <v>20</v>
      </c>
      <c r="H7" s="23" t="s">
        <v>21</v>
      </c>
      <c r="I7" s="33" t="s">
        <v>15</v>
      </c>
    </row>
    <row r="8" spans="1:9" ht="372.75" customHeight="1" x14ac:dyDescent="0.25">
      <c r="A8" s="47">
        <v>4</v>
      </c>
      <c r="B8" s="22"/>
      <c r="C8" s="22"/>
      <c r="D8" s="36" t="s">
        <v>10</v>
      </c>
      <c r="E8" s="22" t="s">
        <v>11</v>
      </c>
      <c r="F8" s="22" t="s">
        <v>22</v>
      </c>
      <c r="G8" s="26" t="s">
        <v>23</v>
      </c>
      <c r="H8" s="23" t="s">
        <v>24</v>
      </c>
      <c r="I8" s="33" t="s">
        <v>15</v>
      </c>
    </row>
    <row r="9" spans="1:9" ht="390" customHeight="1" x14ac:dyDescent="0.25">
      <c r="A9" s="47">
        <v>5</v>
      </c>
      <c r="B9" s="22"/>
      <c r="C9" s="22"/>
      <c r="D9" s="36" t="s">
        <v>10</v>
      </c>
      <c r="E9" s="22" t="s">
        <v>11</v>
      </c>
      <c r="F9" s="22" t="s">
        <v>25</v>
      </c>
      <c r="G9" s="26" t="s">
        <v>26</v>
      </c>
      <c r="H9" s="23" t="s">
        <v>27</v>
      </c>
      <c r="I9" s="33" t="s">
        <v>15</v>
      </c>
    </row>
    <row r="10" spans="1:9" ht="105" x14ac:dyDescent="0.25">
      <c r="A10" s="47">
        <v>6</v>
      </c>
      <c r="B10" s="22"/>
      <c r="C10" s="22" t="s">
        <v>28</v>
      </c>
      <c r="D10" s="36" t="s">
        <v>29</v>
      </c>
      <c r="E10" s="22" t="s">
        <v>30</v>
      </c>
      <c r="F10" s="22" t="s">
        <v>31</v>
      </c>
      <c r="G10" s="26" t="s">
        <v>32</v>
      </c>
      <c r="H10" s="23" t="s">
        <v>33</v>
      </c>
      <c r="I10" s="22" t="s">
        <v>34</v>
      </c>
    </row>
    <row r="11" spans="1:9" ht="110.25" customHeight="1" x14ac:dyDescent="0.25">
      <c r="A11" s="47">
        <v>7</v>
      </c>
      <c r="B11" s="22"/>
      <c r="C11" s="22" t="s">
        <v>35</v>
      </c>
      <c r="D11" s="36" t="s">
        <v>29</v>
      </c>
      <c r="E11" s="22" t="s">
        <v>30</v>
      </c>
      <c r="F11" s="22" t="s">
        <v>36</v>
      </c>
      <c r="G11" s="26" t="s">
        <v>37</v>
      </c>
      <c r="H11" s="23" t="s">
        <v>38</v>
      </c>
      <c r="I11" s="34" t="s">
        <v>39</v>
      </c>
    </row>
    <row r="12" spans="1:9" ht="105" x14ac:dyDescent="0.25">
      <c r="A12" s="47">
        <v>8</v>
      </c>
      <c r="B12" s="22"/>
      <c r="C12" s="22" t="s">
        <v>40</v>
      </c>
      <c r="D12" s="36" t="s">
        <v>29</v>
      </c>
      <c r="E12" s="22" t="s">
        <v>11</v>
      </c>
      <c r="F12" s="22" t="s">
        <v>41</v>
      </c>
      <c r="G12" s="26" t="s">
        <v>32</v>
      </c>
      <c r="H12" s="23" t="s">
        <v>42</v>
      </c>
      <c r="I12" s="22" t="s">
        <v>43</v>
      </c>
    </row>
    <row r="13" spans="1:9" ht="135" x14ac:dyDescent="0.25">
      <c r="A13" s="47">
        <v>9</v>
      </c>
      <c r="B13" s="22" t="s">
        <v>44</v>
      </c>
      <c r="C13" s="22" t="s">
        <v>45</v>
      </c>
      <c r="D13" s="36" t="s">
        <v>46</v>
      </c>
      <c r="E13" s="22" t="s">
        <v>47</v>
      </c>
      <c r="F13" s="22" t="s">
        <v>48</v>
      </c>
      <c r="G13" s="37" t="s">
        <v>49</v>
      </c>
      <c r="H13" s="38" t="s">
        <v>50</v>
      </c>
      <c r="I13" s="22" t="s">
        <v>51</v>
      </c>
    </row>
    <row r="14" spans="1:9" ht="120" x14ac:dyDescent="0.25">
      <c r="A14" s="47">
        <v>10</v>
      </c>
      <c r="B14" s="22" t="s">
        <v>44</v>
      </c>
      <c r="C14" s="22" t="s">
        <v>45</v>
      </c>
      <c r="D14" s="36" t="s">
        <v>52</v>
      </c>
      <c r="E14" s="22" t="s">
        <v>47</v>
      </c>
      <c r="F14" s="22" t="s">
        <v>48</v>
      </c>
      <c r="G14" s="37" t="s">
        <v>53</v>
      </c>
      <c r="H14" s="38" t="s">
        <v>54</v>
      </c>
      <c r="I14" s="22" t="s">
        <v>51</v>
      </c>
    </row>
    <row r="15" spans="1:9" ht="240" x14ac:dyDescent="0.25">
      <c r="A15" s="47">
        <v>11</v>
      </c>
      <c r="B15" s="22" t="s">
        <v>44</v>
      </c>
      <c r="C15" s="22" t="s">
        <v>45</v>
      </c>
      <c r="D15" s="36" t="s">
        <v>55</v>
      </c>
      <c r="E15" s="22" t="s">
        <v>56</v>
      </c>
      <c r="F15" s="24" t="s">
        <v>57</v>
      </c>
      <c r="G15" s="26" t="s">
        <v>58</v>
      </c>
      <c r="H15" s="23" t="s">
        <v>59</v>
      </c>
      <c r="I15" s="22" t="s">
        <v>60</v>
      </c>
    </row>
    <row r="16" spans="1:9" ht="240" x14ac:dyDescent="0.25">
      <c r="A16" s="47">
        <v>12</v>
      </c>
      <c r="B16" s="22" t="s">
        <v>44</v>
      </c>
      <c r="C16" s="22" t="s">
        <v>61</v>
      </c>
      <c r="D16" s="36" t="s">
        <v>55</v>
      </c>
      <c r="E16" s="22" t="s">
        <v>56</v>
      </c>
      <c r="F16" s="22" t="s">
        <v>62</v>
      </c>
      <c r="G16" s="26" t="s">
        <v>63</v>
      </c>
      <c r="H16" s="23" t="s">
        <v>64</v>
      </c>
      <c r="I16" s="22" t="s">
        <v>60</v>
      </c>
    </row>
    <row r="17" spans="1:9" ht="120" x14ac:dyDescent="0.25">
      <c r="A17" s="47">
        <v>13</v>
      </c>
      <c r="B17" s="22" t="s">
        <v>44</v>
      </c>
      <c r="C17" s="22" t="s">
        <v>65</v>
      </c>
      <c r="D17" s="36" t="s">
        <v>46</v>
      </c>
      <c r="E17" s="22" t="s">
        <v>47</v>
      </c>
      <c r="F17" s="22" t="s">
        <v>48</v>
      </c>
      <c r="G17" s="26" t="s">
        <v>66</v>
      </c>
      <c r="H17" s="23" t="s">
        <v>67</v>
      </c>
      <c r="I17" s="22" t="s">
        <v>68</v>
      </c>
    </row>
    <row r="18" spans="1:9" ht="120" x14ac:dyDescent="0.25">
      <c r="A18" s="47">
        <v>14</v>
      </c>
      <c r="B18" s="22" t="s">
        <v>44</v>
      </c>
      <c r="C18" s="22" t="s">
        <v>65</v>
      </c>
      <c r="D18" s="36" t="s">
        <v>52</v>
      </c>
      <c r="E18" s="22" t="s">
        <v>47</v>
      </c>
      <c r="F18" s="22" t="s">
        <v>48</v>
      </c>
      <c r="G18" s="26" t="s">
        <v>69</v>
      </c>
      <c r="H18" s="23" t="s">
        <v>70</v>
      </c>
      <c r="I18" s="22" t="s">
        <v>68</v>
      </c>
    </row>
    <row r="19" spans="1:9" ht="300" x14ac:dyDescent="0.25">
      <c r="A19" s="47">
        <v>15</v>
      </c>
      <c r="B19" s="22" t="s">
        <v>44</v>
      </c>
      <c r="C19" s="22" t="s">
        <v>65</v>
      </c>
      <c r="D19" s="36" t="s">
        <v>55</v>
      </c>
      <c r="E19" s="22" t="s">
        <v>56</v>
      </c>
      <c r="F19" s="22" t="s">
        <v>71</v>
      </c>
      <c r="G19" s="26" t="s">
        <v>72</v>
      </c>
      <c r="H19" s="23" t="s">
        <v>73</v>
      </c>
      <c r="I19" s="22" t="s">
        <v>60</v>
      </c>
    </row>
    <row r="20" spans="1:9" ht="75" x14ac:dyDescent="0.25">
      <c r="A20" s="47">
        <v>16</v>
      </c>
      <c r="B20" s="22" t="s">
        <v>74</v>
      </c>
      <c r="C20" s="22" t="s">
        <v>75</v>
      </c>
      <c r="D20" s="36" t="s">
        <v>46</v>
      </c>
      <c r="E20" s="22" t="s">
        <v>47</v>
      </c>
      <c r="F20" s="22" t="s">
        <v>76</v>
      </c>
      <c r="G20" s="26" t="s">
        <v>77</v>
      </c>
      <c r="H20" s="23" t="s">
        <v>78</v>
      </c>
      <c r="I20" s="22" t="s">
        <v>79</v>
      </c>
    </row>
    <row r="21" spans="1:9" ht="105" x14ac:dyDescent="0.25">
      <c r="A21" s="47">
        <v>17</v>
      </c>
      <c r="B21" s="22" t="s">
        <v>74</v>
      </c>
      <c r="C21" s="22" t="s">
        <v>75</v>
      </c>
      <c r="D21" s="36" t="s">
        <v>52</v>
      </c>
      <c r="E21" s="22" t="s">
        <v>47</v>
      </c>
      <c r="F21" s="22" t="s">
        <v>80</v>
      </c>
      <c r="G21" s="26" t="s">
        <v>81</v>
      </c>
      <c r="H21" s="23" t="s">
        <v>82</v>
      </c>
      <c r="I21" s="22" t="s">
        <v>79</v>
      </c>
    </row>
    <row r="22" spans="1:9" ht="345" x14ac:dyDescent="0.25">
      <c r="A22" s="47">
        <v>18</v>
      </c>
      <c r="B22" s="22" t="s">
        <v>74</v>
      </c>
      <c r="C22" s="22" t="s">
        <v>75</v>
      </c>
      <c r="D22" s="36" t="s">
        <v>55</v>
      </c>
      <c r="E22" s="22" t="s">
        <v>56</v>
      </c>
      <c r="F22" s="22" t="s">
        <v>83</v>
      </c>
      <c r="G22" s="26" t="s">
        <v>84</v>
      </c>
      <c r="H22" s="23" t="s">
        <v>85</v>
      </c>
      <c r="I22" s="22" t="s">
        <v>86</v>
      </c>
    </row>
    <row r="23" spans="1:9" ht="75" x14ac:dyDescent="0.25">
      <c r="A23" s="47">
        <v>19</v>
      </c>
      <c r="B23" s="22" t="s">
        <v>74</v>
      </c>
      <c r="C23" s="22" t="s">
        <v>87</v>
      </c>
      <c r="D23" s="36" t="s">
        <v>46</v>
      </c>
      <c r="E23" s="22" t="s">
        <v>47</v>
      </c>
      <c r="F23" s="22" t="s">
        <v>88</v>
      </c>
      <c r="G23" s="26" t="s">
        <v>89</v>
      </c>
      <c r="H23" s="23" t="s">
        <v>90</v>
      </c>
      <c r="I23" s="22" t="s">
        <v>91</v>
      </c>
    </row>
    <row r="24" spans="1:9" ht="300" x14ac:dyDescent="0.25">
      <c r="A24" s="47">
        <v>20</v>
      </c>
      <c r="B24" s="22" t="s">
        <v>74</v>
      </c>
      <c r="C24" s="22" t="s">
        <v>87</v>
      </c>
      <c r="D24" s="36" t="s">
        <v>55</v>
      </c>
      <c r="E24" s="22" t="s">
        <v>56</v>
      </c>
      <c r="F24" s="22" t="s">
        <v>92</v>
      </c>
      <c r="G24" s="26" t="s">
        <v>93</v>
      </c>
      <c r="H24" s="23" t="s">
        <v>94</v>
      </c>
      <c r="I24" s="22" t="s">
        <v>95</v>
      </c>
    </row>
    <row r="25" spans="1:9" ht="189.75" customHeight="1" x14ac:dyDescent="0.25">
      <c r="A25" s="47">
        <v>21</v>
      </c>
      <c r="B25" s="22" t="s">
        <v>74</v>
      </c>
      <c r="C25" s="22" t="s">
        <v>96</v>
      </c>
      <c r="D25" s="36" t="s">
        <v>97</v>
      </c>
      <c r="E25" s="22" t="s">
        <v>30</v>
      </c>
      <c r="F25" s="22" t="s">
        <v>98</v>
      </c>
      <c r="G25" s="26" t="s">
        <v>99</v>
      </c>
      <c r="H25" s="23" t="s">
        <v>100</v>
      </c>
      <c r="I25" s="22" t="s">
        <v>98</v>
      </c>
    </row>
    <row r="26" spans="1:9" ht="75" x14ac:dyDescent="0.25">
      <c r="A26" s="47">
        <v>22</v>
      </c>
      <c r="B26" s="22" t="s">
        <v>74</v>
      </c>
      <c r="C26" s="22" t="s">
        <v>96</v>
      </c>
      <c r="D26" s="36" t="s">
        <v>46</v>
      </c>
      <c r="E26" s="22" t="s">
        <v>47</v>
      </c>
      <c r="F26" s="22" t="s">
        <v>76</v>
      </c>
      <c r="G26" s="26" t="s">
        <v>101</v>
      </c>
      <c r="H26" s="23" t="s">
        <v>102</v>
      </c>
      <c r="I26" s="22" t="s">
        <v>103</v>
      </c>
    </row>
    <row r="27" spans="1:9" ht="240" x14ac:dyDescent="0.25">
      <c r="A27" s="47">
        <v>23</v>
      </c>
      <c r="B27" s="22" t="s">
        <v>74</v>
      </c>
      <c r="C27" s="22" t="s">
        <v>96</v>
      </c>
      <c r="D27" s="36" t="s">
        <v>55</v>
      </c>
      <c r="E27" s="22" t="s">
        <v>56</v>
      </c>
      <c r="F27" s="22" t="s">
        <v>104</v>
      </c>
      <c r="G27" s="26" t="s">
        <v>105</v>
      </c>
      <c r="H27" s="23" t="s">
        <v>106</v>
      </c>
      <c r="I27" s="22" t="s">
        <v>107</v>
      </c>
    </row>
    <row r="28" spans="1:9" ht="111" customHeight="1" x14ac:dyDescent="0.25">
      <c r="A28" s="47">
        <v>24</v>
      </c>
      <c r="B28" s="22" t="s">
        <v>74</v>
      </c>
      <c r="C28" s="22" t="s">
        <v>35</v>
      </c>
      <c r="D28" s="36" t="s">
        <v>97</v>
      </c>
      <c r="E28" s="22" t="s">
        <v>30</v>
      </c>
      <c r="F28" s="22" t="s">
        <v>36</v>
      </c>
      <c r="G28" s="26" t="s">
        <v>37</v>
      </c>
      <c r="H28" s="23" t="s">
        <v>38</v>
      </c>
      <c r="I28" s="34" t="s">
        <v>39</v>
      </c>
    </row>
    <row r="29" spans="1:9" ht="150" x14ac:dyDescent="0.25">
      <c r="A29" s="47">
        <v>25</v>
      </c>
      <c r="B29" s="22" t="s">
        <v>74</v>
      </c>
      <c r="C29" s="22" t="s">
        <v>35</v>
      </c>
      <c r="D29" s="36" t="s">
        <v>46</v>
      </c>
      <c r="E29" s="22" t="s">
        <v>47</v>
      </c>
      <c r="F29" s="22" t="s">
        <v>88</v>
      </c>
      <c r="G29" s="26" t="s">
        <v>108</v>
      </c>
      <c r="H29" s="23" t="s">
        <v>109</v>
      </c>
      <c r="I29" s="22" t="s">
        <v>110</v>
      </c>
    </row>
    <row r="30" spans="1:9" ht="240" x14ac:dyDescent="0.25">
      <c r="A30" s="47">
        <v>26</v>
      </c>
      <c r="B30" s="22" t="s">
        <v>74</v>
      </c>
      <c r="C30" s="22" t="s">
        <v>35</v>
      </c>
      <c r="D30" s="36" t="s">
        <v>55</v>
      </c>
      <c r="E30" s="22" t="s">
        <v>56</v>
      </c>
      <c r="F30" s="22" t="s">
        <v>111</v>
      </c>
      <c r="G30" s="26" t="s">
        <v>112</v>
      </c>
      <c r="H30" s="23" t="s">
        <v>113</v>
      </c>
      <c r="I30" s="22" t="s">
        <v>114</v>
      </c>
    </row>
    <row r="31" spans="1:9" ht="186.75" customHeight="1" x14ac:dyDescent="0.25">
      <c r="A31" s="47">
        <v>27</v>
      </c>
      <c r="B31" s="22" t="s">
        <v>74</v>
      </c>
      <c r="C31" s="22" t="s">
        <v>115</v>
      </c>
      <c r="D31" s="36" t="s">
        <v>46</v>
      </c>
      <c r="E31" s="22" t="s">
        <v>47</v>
      </c>
      <c r="F31" s="22" t="s">
        <v>88</v>
      </c>
      <c r="G31" s="26" t="s">
        <v>116</v>
      </c>
      <c r="H31" s="23" t="s">
        <v>117</v>
      </c>
      <c r="I31" s="22" t="s">
        <v>118</v>
      </c>
    </row>
    <row r="32" spans="1:9" ht="95.25" customHeight="1" x14ac:dyDescent="0.25">
      <c r="A32" s="47">
        <v>28</v>
      </c>
      <c r="B32" s="22" t="s">
        <v>74</v>
      </c>
      <c r="C32" s="22" t="s">
        <v>115</v>
      </c>
      <c r="D32" s="36" t="s">
        <v>52</v>
      </c>
      <c r="E32" s="22" t="s">
        <v>47</v>
      </c>
      <c r="F32" s="22" t="s">
        <v>88</v>
      </c>
      <c r="G32" s="26" t="s">
        <v>119</v>
      </c>
      <c r="H32" s="23" t="s">
        <v>120</v>
      </c>
      <c r="I32" s="22" t="s">
        <v>118</v>
      </c>
    </row>
    <row r="33" spans="1:9" ht="240" x14ac:dyDescent="0.25">
      <c r="A33" s="47">
        <v>29</v>
      </c>
      <c r="B33" s="22" t="s">
        <v>74</v>
      </c>
      <c r="C33" s="22" t="s">
        <v>115</v>
      </c>
      <c r="D33" s="36" t="s">
        <v>55</v>
      </c>
      <c r="E33" s="22" t="s">
        <v>56</v>
      </c>
      <c r="F33" s="22" t="s">
        <v>121</v>
      </c>
      <c r="G33" s="26" t="s">
        <v>122</v>
      </c>
      <c r="H33" s="23" t="s">
        <v>123</v>
      </c>
      <c r="I33" s="22" t="s">
        <v>124</v>
      </c>
    </row>
    <row r="34" spans="1:9" ht="240" x14ac:dyDescent="0.25">
      <c r="A34" s="47">
        <v>30</v>
      </c>
      <c r="B34" s="22" t="s">
        <v>74</v>
      </c>
      <c r="C34" s="22" t="s">
        <v>125</v>
      </c>
      <c r="D34" s="36" t="s">
        <v>55</v>
      </c>
      <c r="E34" s="22" t="s">
        <v>56</v>
      </c>
      <c r="F34" s="22" t="s">
        <v>126</v>
      </c>
      <c r="G34" s="26" t="s">
        <v>127</v>
      </c>
      <c r="H34" s="23" t="s">
        <v>128</v>
      </c>
      <c r="I34" s="22" t="s">
        <v>107</v>
      </c>
    </row>
    <row r="35" spans="1:9" ht="105" x14ac:dyDescent="0.25">
      <c r="A35" s="47">
        <v>31</v>
      </c>
      <c r="B35" s="22" t="s">
        <v>129</v>
      </c>
      <c r="C35" s="22" t="s">
        <v>130</v>
      </c>
      <c r="D35" s="36" t="s">
        <v>55</v>
      </c>
      <c r="E35" s="22" t="s">
        <v>56</v>
      </c>
      <c r="F35" s="22" t="s">
        <v>131</v>
      </c>
      <c r="G35" s="26" t="s">
        <v>132</v>
      </c>
      <c r="H35" s="23" t="s">
        <v>132</v>
      </c>
      <c r="I35" s="22" t="s">
        <v>133</v>
      </c>
    </row>
    <row r="36" spans="1:9" ht="115.5" customHeight="1" x14ac:dyDescent="0.25">
      <c r="A36" s="47">
        <v>32</v>
      </c>
      <c r="B36" s="22" t="s">
        <v>134</v>
      </c>
      <c r="C36" s="22" t="s">
        <v>135</v>
      </c>
      <c r="D36" s="36" t="s">
        <v>46</v>
      </c>
      <c r="E36" s="22" t="s">
        <v>47</v>
      </c>
      <c r="F36" s="22" t="s">
        <v>88</v>
      </c>
      <c r="G36" s="26" t="s">
        <v>136</v>
      </c>
      <c r="H36" s="23" t="s">
        <v>137</v>
      </c>
      <c r="I36" s="22" t="s">
        <v>138</v>
      </c>
    </row>
    <row r="37" spans="1:9" ht="240" x14ac:dyDescent="0.25">
      <c r="A37" s="47">
        <v>33</v>
      </c>
      <c r="B37" s="22" t="s">
        <v>134</v>
      </c>
      <c r="C37" s="22" t="s">
        <v>135</v>
      </c>
      <c r="D37" s="36" t="s">
        <v>55</v>
      </c>
      <c r="E37" s="22" t="s">
        <v>56</v>
      </c>
      <c r="F37" s="22" t="s">
        <v>139</v>
      </c>
      <c r="G37" s="26" t="s">
        <v>140</v>
      </c>
      <c r="H37" s="23" t="s">
        <v>141</v>
      </c>
      <c r="I37" s="22" t="s">
        <v>142</v>
      </c>
    </row>
    <row r="38" spans="1:9" ht="145.5" customHeight="1" x14ac:dyDescent="0.25">
      <c r="A38" s="47">
        <v>34</v>
      </c>
      <c r="B38" s="22" t="s">
        <v>143</v>
      </c>
      <c r="C38" s="22" t="s">
        <v>144</v>
      </c>
      <c r="D38" s="36" t="s">
        <v>46</v>
      </c>
      <c r="E38" s="22" t="s">
        <v>47</v>
      </c>
      <c r="F38" s="22" t="s">
        <v>145</v>
      </c>
      <c r="G38" s="37" t="s">
        <v>146</v>
      </c>
      <c r="H38" s="38" t="s">
        <v>147</v>
      </c>
      <c r="I38" s="22" t="s">
        <v>148</v>
      </c>
    </row>
    <row r="39" spans="1:9" ht="90" x14ac:dyDescent="0.25">
      <c r="A39" s="47">
        <v>35</v>
      </c>
      <c r="B39" s="22" t="s">
        <v>143</v>
      </c>
      <c r="C39" s="22" t="s">
        <v>144</v>
      </c>
      <c r="D39" s="36" t="s">
        <v>52</v>
      </c>
      <c r="E39" s="22" t="s">
        <v>47</v>
      </c>
      <c r="F39" s="22" t="s">
        <v>145</v>
      </c>
      <c r="G39" s="39" t="s">
        <v>149</v>
      </c>
      <c r="H39" s="40" t="s">
        <v>150</v>
      </c>
      <c r="I39" s="22" t="s">
        <v>151</v>
      </c>
    </row>
    <row r="40" spans="1:9" ht="285" x14ac:dyDescent="0.25">
      <c r="A40" s="47">
        <v>36</v>
      </c>
      <c r="B40" s="22" t="s">
        <v>143</v>
      </c>
      <c r="C40" s="22" t="s">
        <v>144</v>
      </c>
      <c r="D40" s="36" t="s">
        <v>55</v>
      </c>
      <c r="E40" s="22" t="s">
        <v>56</v>
      </c>
      <c r="F40" s="22" t="s">
        <v>152</v>
      </c>
      <c r="G40" s="26" t="s">
        <v>153</v>
      </c>
      <c r="H40" s="23" t="s">
        <v>154</v>
      </c>
      <c r="I40" s="22" t="s">
        <v>155</v>
      </c>
    </row>
    <row r="41" spans="1:9" ht="105" customHeight="1" x14ac:dyDescent="0.25">
      <c r="A41" s="47">
        <v>37</v>
      </c>
      <c r="B41" s="22" t="s">
        <v>143</v>
      </c>
      <c r="C41" s="22" t="s">
        <v>156</v>
      </c>
      <c r="D41" s="36" t="s">
        <v>46</v>
      </c>
      <c r="E41" s="22" t="s">
        <v>47</v>
      </c>
      <c r="F41" s="22" t="s">
        <v>157</v>
      </c>
      <c r="G41" s="37" t="s">
        <v>158</v>
      </c>
      <c r="H41" s="38" t="s">
        <v>159</v>
      </c>
      <c r="I41" s="22" t="s">
        <v>160</v>
      </c>
    </row>
    <row r="42" spans="1:9" ht="105.75" customHeight="1" x14ac:dyDescent="0.25">
      <c r="A42" s="47">
        <v>38</v>
      </c>
      <c r="B42" s="22" t="s">
        <v>143</v>
      </c>
      <c r="C42" s="22" t="s">
        <v>156</v>
      </c>
      <c r="D42" s="36" t="s">
        <v>52</v>
      </c>
      <c r="E42" s="22" t="s">
        <v>47</v>
      </c>
      <c r="F42" s="22" t="s">
        <v>161</v>
      </c>
      <c r="G42" s="41" t="s">
        <v>162</v>
      </c>
      <c r="H42" s="38" t="s">
        <v>163</v>
      </c>
      <c r="I42" s="22" t="s">
        <v>164</v>
      </c>
    </row>
    <row r="43" spans="1:9" ht="300" x14ac:dyDescent="0.25">
      <c r="A43" s="47">
        <v>39</v>
      </c>
      <c r="B43" s="22" t="s">
        <v>143</v>
      </c>
      <c r="C43" s="22" t="s">
        <v>156</v>
      </c>
      <c r="D43" s="36" t="s">
        <v>55</v>
      </c>
      <c r="E43" s="22" t="s">
        <v>56</v>
      </c>
      <c r="F43" s="30" t="s">
        <v>165</v>
      </c>
      <c r="G43" s="26" t="s">
        <v>166</v>
      </c>
      <c r="H43" s="23" t="s">
        <v>167</v>
      </c>
      <c r="I43" s="22" t="s">
        <v>168</v>
      </c>
    </row>
    <row r="44" spans="1:9" ht="150" x14ac:dyDescent="0.25">
      <c r="A44" s="47">
        <v>40</v>
      </c>
      <c r="B44" s="22" t="s">
        <v>169</v>
      </c>
      <c r="C44" s="22" t="s">
        <v>170</v>
      </c>
      <c r="D44" s="36" t="s">
        <v>97</v>
      </c>
      <c r="E44" s="22" t="s">
        <v>30</v>
      </c>
      <c r="F44" s="30" t="s">
        <v>710</v>
      </c>
      <c r="G44" s="37" t="s">
        <v>711</v>
      </c>
      <c r="H44" s="38" t="s">
        <v>712</v>
      </c>
      <c r="I44" s="30" t="s">
        <v>713</v>
      </c>
    </row>
    <row r="45" spans="1:9" ht="128.25" customHeight="1" x14ac:dyDescent="0.25">
      <c r="A45" s="47">
        <v>41</v>
      </c>
      <c r="B45" s="22" t="s">
        <v>169</v>
      </c>
      <c r="C45" s="22" t="s">
        <v>170</v>
      </c>
      <c r="D45" s="36" t="s">
        <v>97</v>
      </c>
      <c r="E45" s="22" t="s">
        <v>30</v>
      </c>
      <c r="F45" s="30" t="s">
        <v>171</v>
      </c>
      <c r="G45" s="26" t="s">
        <v>172</v>
      </c>
      <c r="H45" s="23" t="s">
        <v>173</v>
      </c>
      <c r="I45" s="31" t="s">
        <v>174</v>
      </c>
    </row>
    <row r="46" spans="1:9" ht="128.25" customHeight="1" x14ac:dyDescent="0.25">
      <c r="A46" s="47">
        <v>42</v>
      </c>
      <c r="B46" s="22" t="s">
        <v>169</v>
      </c>
      <c r="C46" s="22" t="s">
        <v>170</v>
      </c>
      <c r="D46" s="36" t="s">
        <v>175</v>
      </c>
      <c r="E46" s="22" t="s">
        <v>30</v>
      </c>
      <c r="F46" s="30" t="s">
        <v>714</v>
      </c>
      <c r="G46" s="37" t="s">
        <v>715</v>
      </c>
      <c r="H46" s="38" t="s">
        <v>717</v>
      </c>
      <c r="I46" s="30" t="s">
        <v>716</v>
      </c>
    </row>
    <row r="47" spans="1:9" ht="131.25" customHeight="1" x14ac:dyDescent="0.25">
      <c r="A47" s="47">
        <v>43</v>
      </c>
      <c r="B47" s="22" t="s">
        <v>169</v>
      </c>
      <c r="C47" s="22" t="s">
        <v>170</v>
      </c>
      <c r="D47" s="36" t="s">
        <v>175</v>
      </c>
      <c r="E47" s="22" t="s">
        <v>30</v>
      </c>
      <c r="F47" s="30" t="s">
        <v>176</v>
      </c>
      <c r="G47" s="37" t="s">
        <v>177</v>
      </c>
      <c r="H47" s="38" t="s">
        <v>178</v>
      </c>
      <c r="I47" s="31" t="s">
        <v>174</v>
      </c>
    </row>
    <row r="48" spans="1:9" ht="90" x14ac:dyDescent="0.25">
      <c r="A48" s="47">
        <v>44</v>
      </c>
      <c r="B48" s="22" t="s">
        <v>169</v>
      </c>
      <c r="C48" s="22" t="s">
        <v>170</v>
      </c>
      <c r="D48" s="36" t="s">
        <v>46</v>
      </c>
      <c r="E48" s="22" t="s">
        <v>179</v>
      </c>
      <c r="F48" s="22" t="s">
        <v>180</v>
      </c>
      <c r="G48" s="37" t="s">
        <v>181</v>
      </c>
      <c r="H48" s="38" t="s">
        <v>182</v>
      </c>
      <c r="I48" s="22" t="s">
        <v>183</v>
      </c>
    </row>
    <row r="49" spans="1:9" ht="105" x14ac:dyDescent="0.25">
      <c r="A49" s="47">
        <v>45</v>
      </c>
      <c r="B49" s="22" t="s">
        <v>169</v>
      </c>
      <c r="C49" s="22" t="s">
        <v>170</v>
      </c>
      <c r="D49" s="36" t="s">
        <v>52</v>
      </c>
      <c r="E49" s="22" t="s">
        <v>179</v>
      </c>
      <c r="F49" s="32" t="s">
        <v>184</v>
      </c>
      <c r="G49" s="37" t="s">
        <v>185</v>
      </c>
      <c r="H49" s="38" t="s">
        <v>186</v>
      </c>
      <c r="I49" s="22" t="s">
        <v>187</v>
      </c>
    </row>
    <row r="50" spans="1:9" ht="340.5" customHeight="1" x14ac:dyDescent="0.25">
      <c r="A50" s="47">
        <v>46</v>
      </c>
      <c r="B50" s="22" t="s">
        <v>169</v>
      </c>
      <c r="C50" s="22" t="s">
        <v>170</v>
      </c>
      <c r="D50" s="36" t="s">
        <v>55</v>
      </c>
      <c r="E50" s="22" t="s">
        <v>188</v>
      </c>
      <c r="F50" s="22" t="s">
        <v>189</v>
      </c>
      <c r="G50" s="37" t="s">
        <v>190</v>
      </c>
      <c r="H50" s="23" t="s">
        <v>191</v>
      </c>
      <c r="I50" s="33" t="s">
        <v>192</v>
      </c>
    </row>
    <row r="51" spans="1:9" ht="90" x14ac:dyDescent="0.25">
      <c r="A51" s="47">
        <v>47</v>
      </c>
      <c r="B51" s="22" t="s">
        <v>169</v>
      </c>
      <c r="C51" s="22" t="s">
        <v>193</v>
      </c>
      <c r="D51" s="36" t="s">
        <v>46</v>
      </c>
      <c r="E51" s="22" t="s">
        <v>179</v>
      </c>
      <c r="F51" s="22" t="s">
        <v>194</v>
      </c>
      <c r="G51" s="37" t="s">
        <v>195</v>
      </c>
      <c r="H51" s="38" t="s">
        <v>196</v>
      </c>
      <c r="I51" s="22" t="s">
        <v>197</v>
      </c>
    </row>
    <row r="52" spans="1:9" ht="108.75" customHeight="1" x14ac:dyDescent="0.25">
      <c r="A52" s="47">
        <v>48</v>
      </c>
      <c r="B52" s="22" t="s">
        <v>169</v>
      </c>
      <c r="C52" s="22" t="s">
        <v>193</v>
      </c>
      <c r="D52" s="36" t="s">
        <v>52</v>
      </c>
      <c r="E52" s="22" t="s">
        <v>179</v>
      </c>
      <c r="F52" s="22" t="s">
        <v>198</v>
      </c>
      <c r="G52" s="37" t="s">
        <v>199</v>
      </c>
      <c r="H52" s="38" t="s">
        <v>200</v>
      </c>
      <c r="I52" s="22" t="s">
        <v>151</v>
      </c>
    </row>
    <row r="53" spans="1:9" ht="300" x14ac:dyDescent="0.25">
      <c r="A53" s="47">
        <v>49</v>
      </c>
      <c r="B53" s="22" t="s">
        <v>169</v>
      </c>
      <c r="C53" s="22" t="s">
        <v>193</v>
      </c>
      <c r="D53" s="36" t="s">
        <v>55</v>
      </c>
      <c r="E53" s="22" t="s">
        <v>188</v>
      </c>
      <c r="F53" s="22" t="s">
        <v>201</v>
      </c>
      <c r="G53" s="37" t="s">
        <v>202</v>
      </c>
      <c r="H53" s="23" t="s">
        <v>203</v>
      </c>
      <c r="I53" s="33" t="s">
        <v>204</v>
      </c>
    </row>
    <row r="54" spans="1:9" ht="90" x14ac:dyDescent="0.25">
      <c r="A54" s="47">
        <v>50</v>
      </c>
      <c r="B54" s="60" t="s">
        <v>169</v>
      </c>
      <c r="C54" s="60" t="s">
        <v>205</v>
      </c>
      <c r="D54" s="61" t="s">
        <v>97</v>
      </c>
      <c r="E54" s="60" t="s">
        <v>30</v>
      </c>
      <c r="F54" s="24" t="s">
        <v>710</v>
      </c>
      <c r="G54" s="37" t="s">
        <v>718</v>
      </c>
      <c r="H54" s="38" t="s">
        <v>719</v>
      </c>
      <c r="I54" s="22" t="s">
        <v>713</v>
      </c>
    </row>
    <row r="55" spans="1:9" ht="338.25" customHeight="1" x14ac:dyDescent="0.25">
      <c r="A55" s="47">
        <v>51</v>
      </c>
      <c r="B55" s="22" t="s">
        <v>169</v>
      </c>
      <c r="C55" s="22" t="s">
        <v>205</v>
      </c>
      <c r="D55" s="36" t="s">
        <v>55</v>
      </c>
      <c r="E55" s="22" t="s">
        <v>188</v>
      </c>
      <c r="F55" s="22" t="s">
        <v>206</v>
      </c>
      <c r="G55" s="37" t="s">
        <v>207</v>
      </c>
      <c r="H55" s="40" t="s">
        <v>208</v>
      </c>
      <c r="I55" s="22" t="s">
        <v>209</v>
      </c>
    </row>
    <row r="56" spans="1:9" ht="398.25" customHeight="1" x14ac:dyDescent="0.25">
      <c r="A56" s="47">
        <v>52</v>
      </c>
      <c r="B56" s="22" t="s">
        <v>210</v>
      </c>
      <c r="C56" s="22" t="s">
        <v>211</v>
      </c>
      <c r="D56" s="36" t="s">
        <v>46</v>
      </c>
      <c r="E56" s="22" t="s">
        <v>47</v>
      </c>
      <c r="F56" s="22" t="s">
        <v>212</v>
      </c>
      <c r="G56" s="37" t="s">
        <v>213</v>
      </c>
      <c r="H56" s="38" t="s">
        <v>214</v>
      </c>
      <c r="I56" s="22" t="s">
        <v>215</v>
      </c>
    </row>
    <row r="57" spans="1:9" ht="120" x14ac:dyDescent="0.25">
      <c r="A57" s="47">
        <v>53</v>
      </c>
      <c r="B57" s="22" t="s">
        <v>210</v>
      </c>
      <c r="C57" s="22" t="s">
        <v>40</v>
      </c>
      <c r="D57" s="36" t="s">
        <v>46</v>
      </c>
      <c r="E57" s="22" t="s">
        <v>179</v>
      </c>
      <c r="F57" s="22" t="s">
        <v>180</v>
      </c>
      <c r="G57" s="37" t="s">
        <v>216</v>
      </c>
      <c r="H57" s="38" t="s">
        <v>217</v>
      </c>
      <c r="I57" s="22" t="s">
        <v>218</v>
      </c>
    </row>
    <row r="58" spans="1:9" ht="120" x14ac:dyDescent="0.25">
      <c r="A58" s="47">
        <v>54</v>
      </c>
      <c r="B58" s="22" t="s">
        <v>210</v>
      </c>
      <c r="C58" s="22" t="s">
        <v>40</v>
      </c>
      <c r="D58" s="36" t="s">
        <v>52</v>
      </c>
      <c r="E58" s="22" t="s">
        <v>179</v>
      </c>
      <c r="F58" s="22" t="s">
        <v>198</v>
      </c>
      <c r="G58" s="37" t="s">
        <v>219</v>
      </c>
      <c r="H58" s="38" t="s">
        <v>220</v>
      </c>
      <c r="I58" s="22" t="s">
        <v>151</v>
      </c>
    </row>
    <row r="59" spans="1:9" ht="300" x14ac:dyDescent="0.25">
      <c r="A59" s="47">
        <v>55</v>
      </c>
      <c r="B59" s="22" t="s">
        <v>210</v>
      </c>
      <c r="C59" s="22" t="s">
        <v>40</v>
      </c>
      <c r="D59" s="36" t="s">
        <v>55</v>
      </c>
      <c r="E59" s="22" t="s">
        <v>188</v>
      </c>
      <c r="F59" s="30" t="s">
        <v>221</v>
      </c>
      <c r="G59" s="37" t="s">
        <v>222</v>
      </c>
      <c r="H59" s="23" t="s">
        <v>223</v>
      </c>
      <c r="I59" s="33" t="s">
        <v>224</v>
      </c>
    </row>
    <row r="60" spans="1:9" ht="135" x14ac:dyDescent="0.25">
      <c r="A60" s="47">
        <v>56</v>
      </c>
      <c r="B60" s="22" t="s">
        <v>225</v>
      </c>
      <c r="C60" s="22" t="s">
        <v>226</v>
      </c>
      <c r="D60" s="36" t="s">
        <v>46</v>
      </c>
      <c r="E60" s="22" t="s">
        <v>179</v>
      </c>
      <c r="F60" s="30" t="s">
        <v>227</v>
      </c>
      <c r="G60" s="37" t="s">
        <v>228</v>
      </c>
      <c r="H60" s="40" t="s">
        <v>229</v>
      </c>
      <c r="I60" s="22" t="s">
        <v>230</v>
      </c>
    </row>
    <row r="61" spans="1:9" ht="135" x14ac:dyDescent="0.25">
      <c r="A61" s="47">
        <v>57</v>
      </c>
      <c r="B61" s="22" t="s">
        <v>225</v>
      </c>
      <c r="C61" s="22" t="s">
        <v>226</v>
      </c>
      <c r="D61" s="36" t="s">
        <v>52</v>
      </c>
      <c r="E61" s="22" t="s">
        <v>179</v>
      </c>
      <c r="F61" s="30" t="s">
        <v>184</v>
      </c>
      <c r="G61" s="39" t="s">
        <v>231</v>
      </c>
      <c r="H61" s="40" t="s">
        <v>232</v>
      </c>
      <c r="I61" s="34" t="s">
        <v>151</v>
      </c>
    </row>
    <row r="62" spans="1:9" ht="334.5" customHeight="1" x14ac:dyDescent="0.25">
      <c r="A62" s="47">
        <v>58</v>
      </c>
      <c r="B62" s="22" t="s">
        <v>225</v>
      </c>
      <c r="C62" s="22" t="s">
        <v>226</v>
      </c>
      <c r="D62" s="36" t="s">
        <v>55</v>
      </c>
      <c r="E62" s="22" t="s">
        <v>188</v>
      </c>
      <c r="F62" s="22" t="s">
        <v>233</v>
      </c>
      <c r="G62" s="39" t="s">
        <v>234</v>
      </c>
      <c r="H62" s="42" t="s">
        <v>235</v>
      </c>
      <c r="I62" s="33" t="s">
        <v>236</v>
      </c>
    </row>
    <row r="63" spans="1:9" ht="291.75" customHeight="1" x14ac:dyDescent="0.25">
      <c r="A63" s="47">
        <v>59</v>
      </c>
      <c r="B63" s="22" t="s">
        <v>237</v>
      </c>
      <c r="C63" s="22" t="s">
        <v>238</v>
      </c>
      <c r="D63" s="36" t="s">
        <v>55</v>
      </c>
      <c r="E63" s="22" t="s">
        <v>56</v>
      </c>
      <c r="F63" s="22" t="s">
        <v>239</v>
      </c>
      <c r="G63" s="26" t="s">
        <v>240</v>
      </c>
      <c r="H63" s="23" t="s">
        <v>241</v>
      </c>
      <c r="I63" s="22" t="s">
        <v>242</v>
      </c>
    </row>
    <row r="64" spans="1:9" ht="195" x14ac:dyDescent="0.25">
      <c r="A64" s="47">
        <v>60</v>
      </c>
      <c r="B64" s="22" t="s">
        <v>243</v>
      </c>
      <c r="C64" s="22" t="s">
        <v>28</v>
      </c>
      <c r="D64" s="36" t="s">
        <v>97</v>
      </c>
      <c r="E64" s="22" t="s">
        <v>30</v>
      </c>
      <c r="F64" s="22" t="s">
        <v>244</v>
      </c>
      <c r="G64" s="26" t="s">
        <v>245</v>
      </c>
      <c r="H64" s="23" t="s">
        <v>246</v>
      </c>
      <c r="I64" s="22" t="s">
        <v>34</v>
      </c>
    </row>
    <row r="65" spans="1:9" ht="255" x14ac:dyDescent="0.25">
      <c r="A65" s="47">
        <v>61</v>
      </c>
      <c r="B65" s="22" t="s">
        <v>243</v>
      </c>
      <c r="C65" s="22" t="s">
        <v>28</v>
      </c>
      <c r="D65" s="36" t="s">
        <v>97</v>
      </c>
      <c r="E65" s="22" t="s">
        <v>30</v>
      </c>
      <c r="F65" s="22" t="s">
        <v>247</v>
      </c>
      <c r="G65" s="26" t="s">
        <v>248</v>
      </c>
      <c r="H65" s="38" t="s">
        <v>249</v>
      </c>
      <c r="I65" s="22" t="s">
        <v>34</v>
      </c>
    </row>
    <row r="66" spans="1:9" ht="150" x14ac:dyDescent="0.25">
      <c r="A66" s="47">
        <v>62</v>
      </c>
      <c r="B66" s="22" t="s">
        <v>243</v>
      </c>
      <c r="C66" s="22" t="s">
        <v>28</v>
      </c>
      <c r="D66" s="36" t="s">
        <v>175</v>
      </c>
      <c r="E66" s="22" t="s">
        <v>30</v>
      </c>
      <c r="F66" s="22" t="s">
        <v>250</v>
      </c>
      <c r="G66" s="26" t="s">
        <v>251</v>
      </c>
      <c r="H66" s="43" t="s">
        <v>252</v>
      </c>
      <c r="I66" s="22" t="s">
        <v>34</v>
      </c>
    </row>
    <row r="67" spans="1:9" ht="249.75" customHeight="1" x14ac:dyDescent="0.25">
      <c r="A67" s="47">
        <v>63</v>
      </c>
      <c r="B67" s="22" t="s">
        <v>243</v>
      </c>
      <c r="C67" s="22" t="s">
        <v>28</v>
      </c>
      <c r="D67" s="36" t="s">
        <v>55</v>
      </c>
      <c r="E67" s="22" t="s">
        <v>56</v>
      </c>
      <c r="F67" s="24" t="s">
        <v>253</v>
      </c>
      <c r="G67" s="26" t="s">
        <v>254</v>
      </c>
      <c r="H67" s="23" t="s">
        <v>255</v>
      </c>
      <c r="I67" s="22" t="s">
        <v>256</v>
      </c>
    </row>
    <row r="68" spans="1:9" ht="297" customHeight="1" x14ac:dyDescent="0.25">
      <c r="A68" s="47">
        <v>64</v>
      </c>
      <c r="B68" s="22" t="s">
        <v>257</v>
      </c>
      <c r="C68" s="22" t="s">
        <v>40</v>
      </c>
      <c r="D68" s="36" t="s">
        <v>97</v>
      </c>
      <c r="E68" s="22" t="s">
        <v>11</v>
      </c>
      <c r="F68" s="22" t="s">
        <v>258</v>
      </c>
      <c r="G68" s="26" t="s">
        <v>259</v>
      </c>
      <c r="H68" s="23" t="s">
        <v>720</v>
      </c>
      <c r="I68" s="22" t="s">
        <v>722</v>
      </c>
    </row>
    <row r="69" spans="1:9" ht="220.5" customHeight="1" x14ac:dyDescent="0.25">
      <c r="A69" s="47">
        <v>65</v>
      </c>
      <c r="B69" s="22" t="s">
        <v>257</v>
      </c>
      <c r="C69" s="22" t="s">
        <v>40</v>
      </c>
      <c r="D69" s="36" t="s">
        <v>97</v>
      </c>
      <c r="E69" s="22" t="s">
        <v>11</v>
      </c>
      <c r="F69" s="22" t="s">
        <v>261</v>
      </c>
      <c r="G69" s="26"/>
      <c r="H69" s="23" t="s">
        <v>721</v>
      </c>
      <c r="I69" s="22" t="s">
        <v>723</v>
      </c>
    </row>
    <row r="70" spans="1:9" ht="174" customHeight="1" x14ac:dyDescent="0.25">
      <c r="A70" s="47">
        <v>66</v>
      </c>
      <c r="B70" s="22" t="s">
        <v>257</v>
      </c>
      <c r="C70" s="22" t="s">
        <v>40</v>
      </c>
      <c r="D70" s="36" t="s">
        <v>175</v>
      </c>
      <c r="E70" s="22" t="s">
        <v>11</v>
      </c>
      <c r="F70" s="22" t="s">
        <v>262</v>
      </c>
      <c r="G70" s="26" t="s">
        <v>259</v>
      </c>
      <c r="H70" s="23" t="s">
        <v>263</v>
      </c>
      <c r="I70" s="22" t="s">
        <v>260</v>
      </c>
    </row>
    <row r="71" spans="1:9" ht="240" x14ac:dyDescent="0.25">
      <c r="A71" s="47">
        <v>67</v>
      </c>
      <c r="B71" s="22" t="s">
        <v>257</v>
      </c>
      <c r="C71" s="22" t="s">
        <v>40</v>
      </c>
      <c r="D71" s="36" t="s">
        <v>264</v>
      </c>
      <c r="E71" s="22" t="s">
        <v>11</v>
      </c>
      <c r="F71" s="22" t="s">
        <v>262</v>
      </c>
      <c r="G71" s="26" t="s">
        <v>259</v>
      </c>
      <c r="H71" s="23" t="s">
        <v>265</v>
      </c>
      <c r="I71" s="22" t="s">
        <v>260</v>
      </c>
    </row>
    <row r="72" spans="1:9" ht="174" customHeight="1" x14ac:dyDescent="0.25">
      <c r="A72" s="47">
        <v>68</v>
      </c>
      <c r="B72" s="22" t="s">
        <v>257</v>
      </c>
      <c r="C72" s="22" t="s">
        <v>40</v>
      </c>
      <c r="D72" s="36" t="s">
        <v>266</v>
      </c>
      <c r="E72" s="22" t="s">
        <v>11</v>
      </c>
      <c r="F72" s="22" t="s">
        <v>262</v>
      </c>
      <c r="G72" s="26" t="s">
        <v>259</v>
      </c>
      <c r="H72" s="23" t="s">
        <v>267</v>
      </c>
      <c r="I72" s="22" t="s">
        <v>260</v>
      </c>
    </row>
    <row r="73" spans="1:9" ht="171" customHeight="1" x14ac:dyDescent="0.25">
      <c r="A73" s="47">
        <v>69</v>
      </c>
      <c r="B73" s="22" t="s">
        <v>257</v>
      </c>
      <c r="C73" s="22" t="s">
        <v>40</v>
      </c>
      <c r="D73" s="36" t="s">
        <v>268</v>
      </c>
      <c r="E73" s="22" t="s">
        <v>11</v>
      </c>
      <c r="F73" s="22" t="s">
        <v>262</v>
      </c>
      <c r="G73" s="26" t="s">
        <v>259</v>
      </c>
      <c r="H73" s="23" t="s">
        <v>269</v>
      </c>
      <c r="I73" s="22" t="s">
        <v>260</v>
      </c>
    </row>
    <row r="74" spans="1:9" ht="176.25" customHeight="1" x14ac:dyDescent="0.25">
      <c r="A74" s="47">
        <v>70</v>
      </c>
      <c r="B74" s="22" t="s">
        <v>257</v>
      </c>
      <c r="C74" s="22" t="s">
        <v>40</v>
      </c>
      <c r="D74" s="36" t="s">
        <v>270</v>
      </c>
      <c r="E74" s="22" t="s">
        <v>11</v>
      </c>
      <c r="F74" s="22" t="s">
        <v>262</v>
      </c>
      <c r="G74" s="26" t="s">
        <v>259</v>
      </c>
      <c r="H74" s="23" t="s">
        <v>271</v>
      </c>
      <c r="I74" s="22" t="s">
        <v>260</v>
      </c>
    </row>
    <row r="75" spans="1:9" ht="60" x14ac:dyDescent="0.25">
      <c r="A75" s="47">
        <v>71</v>
      </c>
      <c r="B75" s="22" t="s">
        <v>257</v>
      </c>
      <c r="C75" s="22" t="s">
        <v>40</v>
      </c>
      <c r="D75" s="36" t="s">
        <v>46</v>
      </c>
      <c r="E75" s="22" t="s">
        <v>272</v>
      </c>
      <c r="F75" s="22" t="s">
        <v>273</v>
      </c>
      <c r="G75" s="26" t="s">
        <v>259</v>
      </c>
      <c r="H75" s="40" t="s">
        <v>274</v>
      </c>
      <c r="I75" s="22" t="s">
        <v>275</v>
      </c>
    </row>
    <row r="76" spans="1:9" ht="60" x14ac:dyDescent="0.25">
      <c r="A76" s="47">
        <v>72</v>
      </c>
      <c r="B76" s="22" t="s">
        <v>257</v>
      </c>
      <c r="C76" s="22" t="s">
        <v>40</v>
      </c>
      <c r="D76" s="36" t="s">
        <v>52</v>
      </c>
      <c r="E76" s="22" t="s">
        <v>272</v>
      </c>
      <c r="F76" s="22" t="s">
        <v>273</v>
      </c>
      <c r="G76" s="26" t="s">
        <v>259</v>
      </c>
      <c r="H76" s="40" t="s">
        <v>276</v>
      </c>
      <c r="I76" s="22" t="s">
        <v>277</v>
      </c>
    </row>
    <row r="77" spans="1:9" ht="313.5" customHeight="1" x14ac:dyDescent="0.25">
      <c r="A77" s="47">
        <v>73</v>
      </c>
      <c r="B77" s="22" t="s">
        <v>257</v>
      </c>
      <c r="C77" s="22" t="s">
        <v>40</v>
      </c>
      <c r="D77" s="36" t="s">
        <v>55</v>
      </c>
      <c r="E77" s="22" t="s">
        <v>278</v>
      </c>
      <c r="F77" s="30" t="s">
        <v>279</v>
      </c>
      <c r="G77" s="26" t="s">
        <v>259</v>
      </c>
      <c r="H77" s="23" t="s">
        <v>280</v>
      </c>
      <c r="I77" s="22" t="s">
        <v>281</v>
      </c>
    </row>
    <row r="78" spans="1:9" ht="320.25" customHeight="1" x14ac:dyDescent="0.25">
      <c r="A78" s="47">
        <v>74</v>
      </c>
      <c r="B78" s="22"/>
      <c r="C78" s="22"/>
      <c r="D78" s="36" t="s">
        <v>282</v>
      </c>
      <c r="E78" s="22" t="s">
        <v>278</v>
      </c>
      <c r="F78" s="22" t="s">
        <v>283</v>
      </c>
      <c r="G78" s="48" t="s">
        <v>284</v>
      </c>
      <c r="H78" s="49" t="s">
        <v>285</v>
      </c>
      <c r="I78" s="34" t="s">
        <v>286</v>
      </c>
    </row>
    <row r="79" spans="1:9" ht="208.5" customHeight="1" x14ac:dyDescent="0.25">
      <c r="A79" s="47">
        <v>75</v>
      </c>
      <c r="B79" s="22"/>
      <c r="C79" s="22"/>
      <c r="D79" s="36" t="s">
        <v>287</v>
      </c>
      <c r="E79" s="22"/>
      <c r="F79" s="22" t="s">
        <v>288</v>
      </c>
      <c r="G79" s="26" t="s">
        <v>289</v>
      </c>
      <c r="H79" s="23" t="s">
        <v>290</v>
      </c>
      <c r="I79" s="22" t="s">
        <v>288</v>
      </c>
    </row>
  </sheetData>
  <phoneticPr fontId="15" type="noConversion"/>
  <pageMargins left="0.23622047244094491" right="0.23622047244094491" top="0.55118110236220474" bottom="0.55118110236220474" header="0.31496062992125984" footer="0.31496062992125984"/>
  <pageSetup paperSize="8" scale="47" fitToHeight="0" orientation="landscape" r:id="rId1"/>
  <headerFooter>
    <oddFooter>Strona &amp;P z &amp;N</oddFooter>
  </headerFooter>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xr:uid="{09841337-8B31-4B15-97E8-C32267B956BA}">
          <x14:formula1>
            <xm:f>listy!$D$2:$D$10</xm:f>
          </x14:formula1>
          <xm:sqref>E63:E79 E5:E43 E45 E47:E53 E55:E59</xm:sqref>
        </x14:dataValidation>
        <x14:dataValidation type="list" allowBlank="1" showInputMessage="1" showErrorMessage="1" xr:uid="{50AFE008-53EF-427D-A96B-B3A8A1E3FC19}">
          <x14:formula1>
            <xm:f>'listy FEM'!$A$2:$A$22</xm:f>
          </x14:formula1>
          <xm:sqref>D62:E62 E60:E61 D63:D79 D5:D43 D45 D47:D53 D55:D61</xm:sqref>
        </x14:dataValidation>
        <x14:dataValidation type="list" allowBlank="1" showInputMessage="1" showErrorMessage="1" xr:uid="{5D7183EF-0D08-4DEF-AF86-1A31AECC6C34}">
          <x14:formula1>
            <xm:f>listy!$A$2:$A$49</xm:f>
          </x14:formula1>
          <xm:sqref>C5:C43 C45 C47:C53 C55:C79</xm:sqref>
        </x14:dataValidation>
        <x14:dataValidation type="list" allowBlank="1" showInputMessage="1" showErrorMessage="1" xr:uid="{199EA1F0-081A-4808-996D-3C2067E5433D}">
          <x14:formula1>
            <xm:f>OFFSET(listy!$I$1,MATCH($A$1,ListaRob,0),0,COUNTIF(ListaRob,$A$1),1)</xm:f>
          </x14:formula1>
          <xm:sqref>B5:B43 B45 B47:B53 B55:B79</xm:sqref>
        </x14:dataValidation>
        <x14:dataValidation type="list" allowBlank="1" showInputMessage="1" showErrorMessage="1" xr:uid="{61D50998-263F-4572-AC8C-2793A09E3D58}">
          <x14:formula1>
            <xm:f>listy!$F$2:$F$18</xm:f>
          </x14:formula1>
          <xm:sqref>A1:E1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1F41B-E90C-426E-9F1D-DA4C2796326B}">
  <sheetPr>
    <tabColor rgb="FF00B0F0"/>
  </sheetPr>
  <dimension ref="A1:I187"/>
  <sheetViews>
    <sheetView zoomScaleNormal="100" zoomScaleSheetLayoutView="100" workbookViewId="0"/>
  </sheetViews>
  <sheetFormatPr defaultColWidth="17.85546875" defaultRowHeight="15" x14ac:dyDescent="0.25"/>
  <cols>
    <col min="1" max="1" width="16.85546875" style="16" customWidth="1"/>
    <col min="2" max="2" width="7.42578125" style="16" customWidth="1"/>
    <col min="3" max="3" width="10.28515625" style="16" customWidth="1"/>
    <col min="4" max="4" width="7.5703125" style="17" customWidth="1"/>
    <col min="5" max="5" width="56" style="17" customWidth="1"/>
    <col min="6" max="8" width="17.85546875" style="16"/>
    <col min="9" max="9" width="20.7109375" style="16" customWidth="1"/>
    <col min="10" max="16384" width="17.85546875" style="16"/>
  </cols>
  <sheetData>
    <row r="1" spans="1:9" ht="45" x14ac:dyDescent="0.25">
      <c r="A1" s="18" t="s">
        <v>294</v>
      </c>
      <c r="B1" s="18" t="s">
        <v>295</v>
      </c>
      <c r="C1" s="18" t="s">
        <v>296</v>
      </c>
      <c r="D1" s="18" t="s">
        <v>297</v>
      </c>
      <c r="E1" s="18" t="s">
        <v>298</v>
      </c>
      <c r="F1" s="18" t="s">
        <v>299</v>
      </c>
      <c r="G1" s="19" t="s">
        <v>300</v>
      </c>
      <c r="H1" s="18" t="s">
        <v>301</v>
      </c>
      <c r="I1" s="20" t="s">
        <v>302</v>
      </c>
    </row>
    <row r="2" spans="1:9" s="6" customFormat="1" x14ac:dyDescent="0.25">
      <c r="A2" s="50" t="s">
        <v>303</v>
      </c>
      <c r="B2" s="50" t="s">
        <v>304</v>
      </c>
      <c r="C2" s="50" t="s">
        <v>305</v>
      </c>
      <c r="D2" s="51" t="s">
        <v>306</v>
      </c>
      <c r="E2" s="51" t="s">
        <v>307</v>
      </c>
      <c r="F2" s="52">
        <v>800000</v>
      </c>
      <c r="G2" s="53">
        <v>0</v>
      </c>
      <c r="H2" s="52">
        <f t="shared" ref="H2:H38" si="0">F2+G2</f>
        <v>800000</v>
      </c>
      <c r="I2" s="51" t="s">
        <v>308</v>
      </c>
    </row>
    <row r="3" spans="1:9" s="6" customFormat="1" x14ac:dyDescent="0.25">
      <c r="A3" s="50" t="s">
        <v>303</v>
      </c>
      <c r="B3" s="50" t="s">
        <v>304</v>
      </c>
      <c r="C3" s="50" t="s">
        <v>305</v>
      </c>
      <c r="D3" s="51" t="s">
        <v>306</v>
      </c>
      <c r="E3" s="51" t="s">
        <v>309</v>
      </c>
      <c r="F3" s="52">
        <v>1800000</v>
      </c>
      <c r="G3" s="53">
        <v>0</v>
      </c>
      <c r="H3" s="52">
        <f t="shared" si="0"/>
        <v>1800000</v>
      </c>
      <c r="I3" s="51" t="s">
        <v>308</v>
      </c>
    </row>
    <row r="4" spans="1:9" s="6" customFormat="1" x14ac:dyDescent="0.25">
      <c r="A4" s="50" t="s">
        <v>303</v>
      </c>
      <c r="B4" s="50" t="s">
        <v>304</v>
      </c>
      <c r="C4" s="50" t="s">
        <v>305</v>
      </c>
      <c r="D4" s="51" t="s">
        <v>306</v>
      </c>
      <c r="E4" s="51" t="s">
        <v>310</v>
      </c>
      <c r="F4" s="52">
        <v>600000</v>
      </c>
      <c r="G4" s="53">
        <v>0</v>
      </c>
      <c r="H4" s="52">
        <f t="shared" si="0"/>
        <v>600000</v>
      </c>
      <c r="I4" s="51" t="s">
        <v>308</v>
      </c>
    </row>
    <row r="5" spans="1:9" s="6" customFormat="1" x14ac:dyDescent="0.25">
      <c r="A5" s="50" t="s">
        <v>303</v>
      </c>
      <c r="B5" s="50" t="s">
        <v>304</v>
      </c>
      <c r="C5" s="50" t="s">
        <v>305</v>
      </c>
      <c r="D5" s="51" t="s">
        <v>306</v>
      </c>
      <c r="E5" s="51" t="s">
        <v>311</v>
      </c>
      <c r="F5" s="52">
        <v>4500000</v>
      </c>
      <c r="G5" s="53">
        <v>0</v>
      </c>
      <c r="H5" s="52">
        <f t="shared" si="0"/>
        <v>4500000</v>
      </c>
      <c r="I5" s="51" t="s">
        <v>308</v>
      </c>
    </row>
    <row r="6" spans="1:9" s="6" customFormat="1" x14ac:dyDescent="0.25">
      <c r="A6" s="50" t="s">
        <v>303</v>
      </c>
      <c r="B6" s="50" t="s">
        <v>304</v>
      </c>
      <c r="C6" s="50" t="s">
        <v>305</v>
      </c>
      <c r="D6" s="51" t="s">
        <v>306</v>
      </c>
      <c r="E6" s="51" t="s">
        <v>312</v>
      </c>
      <c r="F6" s="52">
        <v>2000000</v>
      </c>
      <c r="G6" s="53">
        <v>620736</v>
      </c>
      <c r="H6" s="52">
        <f t="shared" si="0"/>
        <v>2620736</v>
      </c>
      <c r="I6" s="51" t="s">
        <v>308</v>
      </c>
    </row>
    <row r="7" spans="1:9" s="6" customFormat="1" x14ac:dyDescent="0.25">
      <c r="A7" s="50" t="s">
        <v>303</v>
      </c>
      <c r="B7" s="50" t="s">
        <v>304</v>
      </c>
      <c r="C7" s="50" t="s">
        <v>305</v>
      </c>
      <c r="D7" s="51" t="s">
        <v>306</v>
      </c>
      <c r="E7" s="51" t="s">
        <v>313</v>
      </c>
      <c r="F7" s="52">
        <v>6500000</v>
      </c>
      <c r="G7" s="53">
        <v>620736</v>
      </c>
      <c r="H7" s="52">
        <f t="shared" si="0"/>
        <v>7120736</v>
      </c>
      <c r="I7" s="51" t="s">
        <v>308</v>
      </c>
    </row>
    <row r="8" spans="1:9" s="6" customFormat="1" x14ac:dyDescent="0.25">
      <c r="A8" s="50" t="s">
        <v>303</v>
      </c>
      <c r="B8" s="50" t="s">
        <v>304</v>
      </c>
      <c r="C8" s="50" t="s">
        <v>305</v>
      </c>
      <c r="D8" s="51" t="s">
        <v>306</v>
      </c>
      <c r="E8" s="51" t="s">
        <v>314</v>
      </c>
      <c r="F8" s="52">
        <v>8000000</v>
      </c>
      <c r="G8" s="53">
        <v>620734</v>
      </c>
      <c r="H8" s="52">
        <f t="shared" si="0"/>
        <v>8620734</v>
      </c>
      <c r="I8" s="51" t="s">
        <v>308</v>
      </c>
    </row>
    <row r="9" spans="1:9" s="6" customFormat="1" x14ac:dyDescent="0.25">
      <c r="A9" s="50" t="s">
        <v>303</v>
      </c>
      <c r="B9" s="50" t="s">
        <v>304</v>
      </c>
      <c r="C9" s="50" t="s">
        <v>305</v>
      </c>
      <c r="D9" s="51" t="s">
        <v>306</v>
      </c>
      <c r="E9" s="51" t="s">
        <v>315</v>
      </c>
      <c r="F9" s="52">
        <v>825302</v>
      </c>
      <c r="G9" s="53">
        <v>0</v>
      </c>
      <c r="H9" s="52">
        <f t="shared" si="0"/>
        <v>825302</v>
      </c>
      <c r="I9" s="51" t="s">
        <v>308</v>
      </c>
    </row>
    <row r="10" spans="1:9" s="6" customFormat="1" x14ac:dyDescent="0.25">
      <c r="A10" s="50" t="s">
        <v>303</v>
      </c>
      <c r="B10" s="50" t="s">
        <v>304</v>
      </c>
      <c r="C10" s="50" t="s">
        <v>305</v>
      </c>
      <c r="D10" s="51" t="s">
        <v>306</v>
      </c>
      <c r="E10" s="51" t="s">
        <v>307</v>
      </c>
      <c r="F10" s="52">
        <v>800000</v>
      </c>
      <c r="G10" s="53">
        <v>0</v>
      </c>
      <c r="H10" s="52">
        <f t="shared" si="0"/>
        <v>800000</v>
      </c>
      <c r="I10" s="51" t="s">
        <v>316</v>
      </c>
    </row>
    <row r="11" spans="1:9" s="6" customFormat="1" x14ac:dyDescent="0.25">
      <c r="A11" s="50" t="s">
        <v>303</v>
      </c>
      <c r="B11" s="50" t="s">
        <v>304</v>
      </c>
      <c r="C11" s="50" t="s">
        <v>305</v>
      </c>
      <c r="D11" s="51" t="s">
        <v>306</v>
      </c>
      <c r="E11" s="51" t="s">
        <v>309</v>
      </c>
      <c r="F11" s="52">
        <v>1800000</v>
      </c>
      <c r="G11" s="53">
        <v>0</v>
      </c>
      <c r="H11" s="52">
        <f t="shared" si="0"/>
        <v>1800000</v>
      </c>
      <c r="I11" s="51" t="s">
        <v>316</v>
      </c>
    </row>
    <row r="12" spans="1:9" s="6" customFormat="1" x14ac:dyDescent="0.25">
      <c r="A12" s="50" t="s">
        <v>303</v>
      </c>
      <c r="B12" s="50" t="s">
        <v>304</v>
      </c>
      <c r="C12" s="50" t="s">
        <v>305</v>
      </c>
      <c r="D12" s="51" t="s">
        <v>306</v>
      </c>
      <c r="E12" s="51" t="s">
        <v>310</v>
      </c>
      <c r="F12" s="52">
        <v>1100000</v>
      </c>
      <c r="G12" s="53">
        <v>0</v>
      </c>
      <c r="H12" s="52">
        <f t="shared" si="0"/>
        <v>1100000</v>
      </c>
      <c r="I12" s="51" t="s">
        <v>316</v>
      </c>
    </row>
    <row r="13" spans="1:9" s="6" customFormat="1" x14ac:dyDescent="0.25">
      <c r="A13" s="50" t="s">
        <v>303</v>
      </c>
      <c r="B13" s="50" t="s">
        <v>304</v>
      </c>
      <c r="C13" s="50" t="s">
        <v>305</v>
      </c>
      <c r="D13" s="51" t="s">
        <v>306</v>
      </c>
      <c r="E13" s="51" t="s">
        <v>311</v>
      </c>
      <c r="F13" s="52">
        <v>10472000</v>
      </c>
      <c r="G13" s="53">
        <v>0</v>
      </c>
      <c r="H13" s="52">
        <f t="shared" si="0"/>
        <v>10472000</v>
      </c>
      <c r="I13" s="51" t="s">
        <v>316</v>
      </c>
    </row>
    <row r="14" spans="1:9" s="6" customFormat="1" x14ac:dyDescent="0.25">
      <c r="A14" s="50" t="s">
        <v>303</v>
      </c>
      <c r="B14" s="50" t="s">
        <v>304</v>
      </c>
      <c r="C14" s="50" t="s">
        <v>305</v>
      </c>
      <c r="D14" s="51" t="s">
        <v>306</v>
      </c>
      <c r="E14" s="51" t="s">
        <v>312</v>
      </c>
      <c r="F14" s="52">
        <v>2000000</v>
      </c>
      <c r="G14" s="53">
        <v>1945931</v>
      </c>
      <c r="H14" s="52">
        <f t="shared" si="0"/>
        <v>3945931</v>
      </c>
      <c r="I14" s="51" t="s">
        <v>316</v>
      </c>
    </row>
    <row r="15" spans="1:9" s="6" customFormat="1" x14ac:dyDescent="0.25">
      <c r="A15" s="50" t="s">
        <v>303</v>
      </c>
      <c r="B15" s="50" t="s">
        <v>304</v>
      </c>
      <c r="C15" s="50" t="s">
        <v>305</v>
      </c>
      <c r="D15" s="51" t="s">
        <v>306</v>
      </c>
      <c r="E15" s="51" t="s">
        <v>313</v>
      </c>
      <c r="F15" s="52">
        <v>4400000</v>
      </c>
      <c r="G15" s="53">
        <v>1945931</v>
      </c>
      <c r="H15" s="52">
        <f t="shared" si="0"/>
        <v>6345931</v>
      </c>
      <c r="I15" s="51" t="s">
        <v>316</v>
      </c>
    </row>
    <row r="16" spans="1:9" s="6" customFormat="1" x14ac:dyDescent="0.25">
      <c r="A16" s="50" t="s">
        <v>303</v>
      </c>
      <c r="B16" s="50" t="s">
        <v>304</v>
      </c>
      <c r="C16" s="50" t="s">
        <v>305</v>
      </c>
      <c r="D16" s="51" t="s">
        <v>306</v>
      </c>
      <c r="E16" s="51" t="s">
        <v>314</v>
      </c>
      <c r="F16" s="52">
        <v>8000000</v>
      </c>
      <c r="G16" s="53">
        <v>1945932</v>
      </c>
      <c r="H16" s="52">
        <f t="shared" si="0"/>
        <v>9945932</v>
      </c>
      <c r="I16" s="51" t="s">
        <v>316</v>
      </c>
    </row>
    <row r="17" spans="1:9" s="6" customFormat="1" x14ac:dyDescent="0.25">
      <c r="A17" s="50" t="s">
        <v>303</v>
      </c>
      <c r="B17" s="50" t="s">
        <v>304</v>
      </c>
      <c r="C17" s="50" t="s">
        <v>305</v>
      </c>
      <c r="D17" s="51" t="s">
        <v>306</v>
      </c>
      <c r="E17" s="51" t="s">
        <v>315</v>
      </c>
      <c r="F17" s="52">
        <v>674698</v>
      </c>
      <c r="G17" s="53">
        <v>0</v>
      </c>
      <c r="H17" s="52">
        <f t="shared" si="0"/>
        <v>674698</v>
      </c>
      <c r="I17" s="51" t="s">
        <v>316</v>
      </c>
    </row>
    <row r="18" spans="1:9" s="6" customFormat="1" x14ac:dyDescent="0.25">
      <c r="A18" s="50" t="s">
        <v>303</v>
      </c>
      <c r="B18" s="50" t="s">
        <v>304</v>
      </c>
      <c r="C18" s="50" t="s">
        <v>317</v>
      </c>
      <c r="D18" s="51" t="s">
        <v>306</v>
      </c>
      <c r="E18" s="51" t="s">
        <v>318</v>
      </c>
      <c r="F18" s="52">
        <v>9300000</v>
      </c>
      <c r="G18" s="53">
        <v>-5560125</v>
      </c>
      <c r="H18" s="52">
        <f t="shared" si="0"/>
        <v>3739875</v>
      </c>
      <c r="I18" s="51" t="s">
        <v>308</v>
      </c>
    </row>
    <row r="19" spans="1:9" s="6" customFormat="1" x14ac:dyDescent="0.25">
      <c r="A19" s="50" t="s">
        <v>303</v>
      </c>
      <c r="B19" s="50" t="s">
        <v>304</v>
      </c>
      <c r="C19" s="50" t="s">
        <v>317</v>
      </c>
      <c r="D19" s="51" t="s">
        <v>306</v>
      </c>
      <c r="E19" s="51" t="s">
        <v>319</v>
      </c>
      <c r="F19" s="52">
        <v>6700000</v>
      </c>
      <c r="G19" s="53">
        <v>-1557383</v>
      </c>
      <c r="H19" s="52">
        <f t="shared" si="0"/>
        <v>5142617</v>
      </c>
      <c r="I19" s="51" t="s">
        <v>308</v>
      </c>
    </row>
    <row r="20" spans="1:9" s="6" customFormat="1" x14ac:dyDescent="0.25">
      <c r="A20" s="50" t="s">
        <v>303</v>
      </c>
      <c r="B20" s="50" t="s">
        <v>304</v>
      </c>
      <c r="C20" s="50" t="s">
        <v>317</v>
      </c>
      <c r="D20" s="51" t="s">
        <v>306</v>
      </c>
      <c r="E20" s="51" t="s">
        <v>318</v>
      </c>
      <c r="F20" s="52">
        <v>33100000</v>
      </c>
      <c r="G20" s="53">
        <v>-14039875</v>
      </c>
      <c r="H20" s="52">
        <f t="shared" si="0"/>
        <v>19060125</v>
      </c>
      <c r="I20" s="51" t="s">
        <v>316</v>
      </c>
    </row>
    <row r="21" spans="1:9" s="6" customFormat="1" x14ac:dyDescent="0.25">
      <c r="A21" s="50" t="s">
        <v>303</v>
      </c>
      <c r="B21" s="50" t="s">
        <v>304</v>
      </c>
      <c r="C21" s="50" t="s">
        <v>317</v>
      </c>
      <c r="D21" s="51" t="s">
        <v>306</v>
      </c>
      <c r="E21" s="51" t="s">
        <v>319</v>
      </c>
      <c r="F21" s="52">
        <v>30200000</v>
      </c>
      <c r="G21" s="53">
        <v>-6342617</v>
      </c>
      <c r="H21" s="52">
        <f t="shared" si="0"/>
        <v>23857383</v>
      </c>
      <c r="I21" s="51" t="s">
        <v>316</v>
      </c>
    </row>
    <row r="22" spans="1:9" s="6" customFormat="1" x14ac:dyDescent="0.25">
      <c r="A22" s="50" t="s">
        <v>303</v>
      </c>
      <c r="B22" s="50" t="s">
        <v>304</v>
      </c>
      <c r="C22" s="50" t="s">
        <v>320</v>
      </c>
      <c r="D22" s="51" t="s">
        <v>306</v>
      </c>
      <c r="E22" s="51" t="s">
        <v>307</v>
      </c>
      <c r="F22" s="52">
        <v>200000</v>
      </c>
      <c r="G22" s="53">
        <v>1360200</v>
      </c>
      <c r="H22" s="52">
        <f t="shared" si="0"/>
        <v>1560200</v>
      </c>
      <c r="I22" s="51" t="s">
        <v>308</v>
      </c>
    </row>
    <row r="23" spans="1:9" s="6" customFormat="1" x14ac:dyDescent="0.25">
      <c r="A23" s="50" t="s">
        <v>303</v>
      </c>
      <c r="B23" s="50" t="s">
        <v>304</v>
      </c>
      <c r="C23" s="50" t="s">
        <v>320</v>
      </c>
      <c r="D23" s="51" t="s">
        <v>306</v>
      </c>
      <c r="E23" s="51" t="s">
        <v>309</v>
      </c>
      <c r="F23" s="52">
        <v>9650000</v>
      </c>
      <c r="G23" s="53">
        <v>1360200</v>
      </c>
      <c r="H23" s="52">
        <f t="shared" si="0"/>
        <v>11010200</v>
      </c>
      <c r="I23" s="51" t="s">
        <v>308</v>
      </c>
    </row>
    <row r="24" spans="1:9" s="6" customFormat="1" x14ac:dyDescent="0.25">
      <c r="A24" s="50" t="s">
        <v>303</v>
      </c>
      <c r="B24" s="50" t="s">
        <v>304</v>
      </c>
      <c r="C24" s="50" t="s">
        <v>320</v>
      </c>
      <c r="D24" s="51" t="s">
        <v>306</v>
      </c>
      <c r="E24" s="51" t="s">
        <v>321</v>
      </c>
      <c r="F24" s="52">
        <v>200000</v>
      </c>
      <c r="G24" s="53">
        <v>0</v>
      </c>
      <c r="H24" s="52">
        <f t="shared" si="0"/>
        <v>200000</v>
      </c>
      <c r="I24" s="51" t="s">
        <v>308</v>
      </c>
    </row>
    <row r="25" spans="1:9" s="6" customFormat="1" x14ac:dyDescent="0.25">
      <c r="A25" s="50" t="s">
        <v>303</v>
      </c>
      <c r="B25" s="50" t="s">
        <v>304</v>
      </c>
      <c r="C25" s="50" t="s">
        <v>320</v>
      </c>
      <c r="D25" s="51" t="s">
        <v>306</v>
      </c>
      <c r="E25" s="51" t="s">
        <v>322</v>
      </c>
      <c r="F25" s="52">
        <v>150000</v>
      </c>
      <c r="G25" s="53">
        <v>0</v>
      </c>
      <c r="H25" s="52">
        <f t="shared" si="0"/>
        <v>150000</v>
      </c>
      <c r="I25" s="51" t="s">
        <v>308</v>
      </c>
    </row>
    <row r="26" spans="1:9" s="6" customFormat="1" x14ac:dyDescent="0.25">
      <c r="A26" s="50" t="s">
        <v>303</v>
      </c>
      <c r="B26" s="50" t="s">
        <v>304</v>
      </c>
      <c r="C26" s="50" t="s">
        <v>320</v>
      </c>
      <c r="D26" s="51" t="s">
        <v>306</v>
      </c>
      <c r="E26" s="51" t="s">
        <v>323</v>
      </c>
      <c r="F26" s="52">
        <v>200000</v>
      </c>
      <c r="G26" s="53">
        <v>0</v>
      </c>
      <c r="H26" s="52">
        <f t="shared" si="0"/>
        <v>200000</v>
      </c>
      <c r="I26" s="51" t="s">
        <v>308</v>
      </c>
    </row>
    <row r="27" spans="1:9" x14ac:dyDescent="0.25">
      <c r="A27" s="54" t="s">
        <v>303</v>
      </c>
      <c r="B27" s="54" t="s">
        <v>304</v>
      </c>
      <c r="C27" s="54" t="s">
        <v>320</v>
      </c>
      <c r="D27" s="55" t="s">
        <v>306</v>
      </c>
      <c r="E27" s="55" t="s">
        <v>324</v>
      </c>
      <c r="F27" s="56">
        <v>200000</v>
      </c>
      <c r="G27" s="57">
        <v>0</v>
      </c>
      <c r="H27" s="56">
        <f t="shared" si="0"/>
        <v>200000</v>
      </c>
      <c r="I27" s="51" t="s">
        <v>308</v>
      </c>
    </row>
    <row r="28" spans="1:9" s="6" customFormat="1" x14ac:dyDescent="0.25">
      <c r="A28" s="50" t="s">
        <v>303</v>
      </c>
      <c r="B28" s="50" t="s">
        <v>304</v>
      </c>
      <c r="C28" s="50" t="s">
        <v>320</v>
      </c>
      <c r="D28" s="51" t="s">
        <v>306</v>
      </c>
      <c r="E28" s="51" t="s">
        <v>307</v>
      </c>
      <c r="F28" s="52">
        <v>50000</v>
      </c>
      <c r="G28" s="53">
        <v>2989800</v>
      </c>
      <c r="H28" s="52">
        <f t="shared" si="0"/>
        <v>3039800</v>
      </c>
      <c r="I28" s="51" t="s">
        <v>316</v>
      </c>
    </row>
    <row r="29" spans="1:9" s="6" customFormat="1" x14ac:dyDescent="0.25">
      <c r="A29" s="50" t="s">
        <v>303</v>
      </c>
      <c r="B29" s="50" t="s">
        <v>304</v>
      </c>
      <c r="C29" s="50" t="s">
        <v>320</v>
      </c>
      <c r="D29" s="51" t="s">
        <v>306</v>
      </c>
      <c r="E29" s="51" t="s">
        <v>309</v>
      </c>
      <c r="F29" s="52">
        <v>44336000</v>
      </c>
      <c r="G29" s="53">
        <v>2989800</v>
      </c>
      <c r="H29" s="52">
        <f t="shared" si="0"/>
        <v>47325800</v>
      </c>
      <c r="I29" s="51" t="s">
        <v>316</v>
      </c>
    </row>
    <row r="30" spans="1:9" s="6" customFormat="1" x14ac:dyDescent="0.25">
      <c r="A30" s="50" t="s">
        <v>303</v>
      </c>
      <c r="B30" s="50" t="s">
        <v>304</v>
      </c>
      <c r="C30" s="50" t="s">
        <v>320</v>
      </c>
      <c r="D30" s="51" t="s">
        <v>306</v>
      </c>
      <c r="E30" s="51" t="s">
        <v>321</v>
      </c>
      <c r="F30" s="52">
        <v>50000</v>
      </c>
      <c r="G30" s="53">
        <v>0</v>
      </c>
      <c r="H30" s="52">
        <f t="shared" si="0"/>
        <v>50000</v>
      </c>
      <c r="I30" s="51" t="s">
        <v>316</v>
      </c>
    </row>
    <row r="31" spans="1:9" s="6" customFormat="1" x14ac:dyDescent="0.25">
      <c r="A31" s="50" t="s">
        <v>303</v>
      </c>
      <c r="B31" s="50" t="s">
        <v>304</v>
      </c>
      <c r="C31" s="50" t="s">
        <v>320</v>
      </c>
      <c r="D31" s="51" t="s">
        <v>306</v>
      </c>
      <c r="E31" s="51" t="s">
        <v>322</v>
      </c>
      <c r="F31" s="52">
        <v>50000</v>
      </c>
      <c r="G31" s="53">
        <v>0</v>
      </c>
      <c r="H31" s="52">
        <f t="shared" si="0"/>
        <v>50000</v>
      </c>
      <c r="I31" s="51" t="s">
        <v>316</v>
      </c>
    </row>
    <row r="32" spans="1:9" s="6" customFormat="1" x14ac:dyDescent="0.25">
      <c r="A32" s="50" t="s">
        <v>303</v>
      </c>
      <c r="B32" s="50" t="s">
        <v>304</v>
      </c>
      <c r="C32" s="50" t="s">
        <v>320</v>
      </c>
      <c r="D32" s="51" t="s">
        <v>306</v>
      </c>
      <c r="E32" s="51" t="s">
        <v>323</v>
      </c>
      <c r="F32" s="52">
        <v>50000</v>
      </c>
      <c r="G32" s="53">
        <v>0</v>
      </c>
      <c r="H32" s="52">
        <f t="shared" si="0"/>
        <v>50000</v>
      </c>
      <c r="I32" s="51" t="s">
        <v>316</v>
      </c>
    </row>
    <row r="33" spans="1:9" x14ac:dyDescent="0.25">
      <c r="A33" s="54" t="s">
        <v>303</v>
      </c>
      <c r="B33" s="54" t="s">
        <v>304</v>
      </c>
      <c r="C33" s="54" t="s">
        <v>320</v>
      </c>
      <c r="D33" s="55" t="s">
        <v>306</v>
      </c>
      <c r="E33" s="55" t="s">
        <v>324</v>
      </c>
      <c r="F33" s="56">
        <v>50000</v>
      </c>
      <c r="G33" s="57">
        <v>0</v>
      </c>
      <c r="H33" s="56">
        <f t="shared" si="0"/>
        <v>50000</v>
      </c>
      <c r="I33" s="51" t="s">
        <v>316</v>
      </c>
    </row>
    <row r="34" spans="1:9" s="6" customFormat="1" x14ac:dyDescent="0.25">
      <c r="A34" s="50" t="s">
        <v>303</v>
      </c>
      <c r="B34" s="50" t="s">
        <v>325</v>
      </c>
      <c r="C34" s="50" t="s">
        <v>326</v>
      </c>
      <c r="D34" s="51" t="s">
        <v>306</v>
      </c>
      <c r="E34" s="51" t="s">
        <v>327</v>
      </c>
      <c r="F34" s="52">
        <v>10782984</v>
      </c>
      <c r="G34" s="53">
        <v>0</v>
      </c>
      <c r="H34" s="52">
        <f t="shared" si="0"/>
        <v>10782984</v>
      </c>
      <c r="I34" s="51" t="s">
        <v>308</v>
      </c>
    </row>
    <row r="35" spans="1:9" s="6" customFormat="1" x14ac:dyDescent="0.25">
      <c r="A35" s="50" t="s">
        <v>303</v>
      </c>
      <c r="B35" s="50" t="s">
        <v>325</v>
      </c>
      <c r="C35" s="50" t="s">
        <v>326</v>
      </c>
      <c r="D35" s="51" t="s">
        <v>306</v>
      </c>
      <c r="E35" s="51" t="s">
        <v>328</v>
      </c>
      <c r="F35" s="52">
        <v>8000000</v>
      </c>
      <c r="G35" s="53">
        <v>0</v>
      </c>
      <c r="H35" s="52">
        <f t="shared" si="0"/>
        <v>8000000</v>
      </c>
      <c r="I35" s="51" t="s">
        <v>308</v>
      </c>
    </row>
    <row r="36" spans="1:9" s="6" customFormat="1" x14ac:dyDescent="0.25">
      <c r="A36" s="50" t="s">
        <v>303</v>
      </c>
      <c r="B36" s="50" t="s">
        <v>325</v>
      </c>
      <c r="C36" s="50" t="s">
        <v>326</v>
      </c>
      <c r="D36" s="51" t="s">
        <v>306</v>
      </c>
      <c r="E36" s="51" t="s">
        <v>329</v>
      </c>
      <c r="F36" s="52">
        <v>4350000</v>
      </c>
      <c r="G36" s="53">
        <v>0</v>
      </c>
      <c r="H36" s="52">
        <f t="shared" si="0"/>
        <v>4350000</v>
      </c>
      <c r="I36" s="51" t="s">
        <v>308</v>
      </c>
    </row>
    <row r="37" spans="1:9" s="6" customFormat="1" x14ac:dyDescent="0.25">
      <c r="A37" s="50" t="s">
        <v>303</v>
      </c>
      <c r="B37" s="50" t="s">
        <v>325</v>
      </c>
      <c r="C37" s="50" t="s">
        <v>326</v>
      </c>
      <c r="D37" s="51" t="s">
        <v>306</v>
      </c>
      <c r="E37" s="51" t="s">
        <v>330</v>
      </c>
      <c r="F37" s="52">
        <v>100000</v>
      </c>
      <c r="G37" s="53">
        <v>0</v>
      </c>
      <c r="H37" s="52">
        <f t="shared" si="0"/>
        <v>100000</v>
      </c>
      <c r="I37" s="51" t="s">
        <v>308</v>
      </c>
    </row>
    <row r="38" spans="1:9" s="6" customFormat="1" x14ac:dyDescent="0.25">
      <c r="A38" s="50" t="s">
        <v>303</v>
      </c>
      <c r="B38" s="50" t="s">
        <v>325</v>
      </c>
      <c r="C38" s="50" t="s">
        <v>326</v>
      </c>
      <c r="D38" s="51" t="s">
        <v>306</v>
      </c>
      <c r="E38" s="51" t="s">
        <v>327</v>
      </c>
      <c r="F38" s="52">
        <v>21219769</v>
      </c>
      <c r="G38" s="53">
        <v>800000</v>
      </c>
      <c r="H38" s="52">
        <f t="shared" si="0"/>
        <v>22019769</v>
      </c>
      <c r="I38" s="51" t="s">
        <v>316</v>
      </c>
    </row>
    <row r="39" spans="1:9" s="6" customFormat="1" x14ac:dyDescent="0.25">
      <c r="A39" s="50" t="s">
        <v>303</v>
      </c>
      <c r="B39" s="50" t="s">
        <v>325</v>
      </c>
      <c r="C39" s="50" t="s">
        <v>326</v>
      </c>
      <c r="D39" s="51" t="s">
        <v>306</v>
      </c>
      <c r="E39" s="51" t="s">
        <v>328</v>
      </c>
      <c r="F39" s="52">
        <v>17600000</v>
      </c>
      <c r="G39" s="53">
        <v>2300000</v>
      </c>
      <c r="H39" s="52">
        <f t="shared" ref="H39:H103" si="1">F39+G39</f>
        <v>19900000</v>
      </c>
      <c r="I39" s="51" t="s">
        <v>316</v>
      </c>
    </row>
    <row r="40" spans="1:9" s="6" customFormat="1" x14ac:dyDescent="0.25">
      <c r="A40" s="50" t="s">
        <v>303</v>
      </c>
      <c r="B40" s="50" t="s">
        <v>325</v>
      </c>
      <c r="C40" s="50" t="s">
        <v>326</v>
      </c>
      <c r="D40" s="51" t="s">
        <v>306</v>
      </c>
      <c r="E40" s="51" t="s">
        <v>329</v>
      </c>
      <c r="F40" s="52">
        <v>29260300</v>
      </c>
      <c r="G40" s="53">
        <v>0</v>
      </c>
      <c r="H40" s="52">
        <f t="shared" si="1"/>
        <v>29260300</v>
      </c>
      <c r="I40" s="51" t="s">
        <v>316</v>
      </c>
    </row>
    <row r="41" spans="1:9" s="6" customFormat="1" x14ac:dyDescent="0.25">
      <c r="A41" s="50" t="s">
        <v>303</v>
      </c>
      <c r="B41" s="50" t="s">
        <v>325</v>
      </c>
      <c r="C41" s="50" t="s">
        <v>326</v>
      </c>
      <c r="D41" s="51" t="s">
        <v>306</v>
      </c>
      <c r="E41" s="51" t="s">
        <v>330</v>
      </c>
      <c r="F41" s="52">
        <v>400000</v>
      </c>
      <c r="G41" s="53">
        <v>0</v>
      </c>
      <c r="H41" s="52">
        <f t="shared" si="1"/>
        <v>400000</v>
      </c>
      <c r="I41" s="51" t="s">
        <v>316</v>
      </c>
    </row>
    <row r="42" spans="1:9" s="6" customFormat="1" x14ac:dyDescent="0.25">
      <c r="A42" s="50" t="s">
        <v>303</v>
      </c>
      <c r="B42" s="50" t="s">
        <v>325</v>
      </c>
      <c r="C42" s="50" t="s">
        <v>331</v>
      </c>
      <c r="D42" s="51" t="s">
        <v>306</v>
      </c>
      <c r="E42" s="51" t="s">
        <v>332</v>
      </c>
      <c r="F42" s="52">
        <v>6500000</v>
      </c>
      <c r="G42" s="53">
        <v>0</v>
      </c>
      <c r="H42" s="52">
        <f t="shared" si="1"/>
        <v>6500000</v>
      </c>
      <c r="I42" s="51" t="s">
        <v>308</v>
      </c>
    </row>
    <row r="43" spans="1:9" s="6" customFormat="1" x14ac:dyDescent="0.25">
      <c r="A43" s="50" t="s">
        <v>303</v>
      </c>
      <c r="B43" s="50" t="s">
        <v>325</v>
      </c>
      <c r="C43" s="50" t="s">
        <v>331</v>
      </c>
      <c r="D43" s="51" t="s">
        <v>306</v>
      </c>
      <c r="E43" s="51" t="s">
        <v>333</v>
      </c>
      <c r="F43" s="52">
        <v>2000000</v>
      </c>
      <c r="G43" s="53">
        <v>-1100000</v>
      </c>
      <c r="H43" s="52">
        <f t="shared" si="1"/>
        <v>900000</v>
      </c>
      <c r="I43" s="51" t="s">
        <v>316</v>
      </c>
    </row>
    <row r="44" spans="1:9" s="6" customFormat="1" x14ac:dyDescent="0.25">
      <c r="A44" s="50" t="s">
        <v>303</v>
      </c>
      <c r="B44" s="50" t="s">
        <v>325</v>
      </c>
      <c r="C44" s="50" t="s">
        <v>331</v>
      </c>
      <c r="D44" s="51" t="s">
        <v>306</v>
      </c>
      <c r="E44" s="51" t="s">
        <v>332</v>
      </c>
      <c r="F44" s="52">
        <v>22000000</v>
      </c>
      <c r="G44" s="53">
        <v>0</v>
      </c>
      <c r="H44" s="52">
        <f t="shared" si="1"/>
        <v>22000000</v>
      </c>
      <c r="I44" s="51" t="s">
        <v>316</v>
      </c>
    </row>
    <row r="45" spans="1:9" s="6" customFormat="1" x14ac:dyDescent="0.25">
      <c r="A45" s="50" t="s">
        <v>303</v>
      </c>
      <c r="B45" s="50" t="s">
        <v>325</v>
      </c>
      <c r="C45" s="50" t="s">
        <v>331</v>
      </c>
      <c r="D45" s="51" t="s">
        <v>306</v>
      </c>
      <c r="E45" s="51" t="s">
        <v>334</v>
      </c>
      <c r="F45" s="52">
        <v>1000000</v>
      </c>
      <c r="G45" s="53">
        <v>-125000</v>
      </c>
      <c r="H45" s="52">
        <f t="shared" si="1"/>
        <v>875000</v>
      </c>
      <c r="I45" s="51" t="s">
        <v>316</v>
      </c>
    </row>
    <row r="46" spans="1:9" s="6" customFormat="1" x14ac:dyDescent="0.25">
      <c r="A46" s="50" t="s">
        <v>303</v>
      </c>
      <c r="B46" s="50" t="s">
        <v>325</v>
      </c>
      <c r="C46" s="50" t="s">
        <v>331</v>
      </c>
      <c r="D46" s="51" t="s">
        <v>306</v>
      </c>
      <c r="E46" s="51" t="s">
        <v>335</v>
      </c>
      <c r="F46" s="52">
        <v>1000000</v>
      </c>
      <c r="G46" s="53">
        <v>-125000</v>
      </c>
      <c r="H46" s="52">
        <f t="shared" si="1"/>
        <v>875000</v>
      </c>
      <c r="I46" s="51" t="s">
        <v>316</v>
      </c>
    </row>
    <row r="47" spans="1:9" s="6" customFormat="1" x14ac:dyDescent="0.25">
      <c r="A47" s="50" t="s">
        <v>303</v>
      </c>
      <c r="B47" s="50" t="s">
        <v>325</v>
      </c>
      <c r="C47" s="50" t="s">
        <v>336</v>
      </c>
      <c r="D47" s="51" t="s">
        <v>306</v>
      </c>
      <c r="E47" s="51" t="s">
        <v>337</v>
      </c>
      <c r="F47" s="52">
        <v>6316000</v>
      </c>
      <c r="G47" s="53">
        <f>-1300000</f>
        <v>-1300000</v>
      </c>
      <c r="H47" s="52">
        <f t="shared" si="1"/>
        <v>5016000</v>
      </c>
      <c r="I47" s="51" t="s">
        <v>308</v>
      </c>
    </row>
    <row r="48" spans="1:9" s="6" customFormat="1" x14ac:dyDescent="0.25">
      <c r="A48" s="50" t="s">
        <v>303</v>
      </c>
      <c r="B48" s="50" t="s">
        <v>325</v>
      </c>
      <c r="C48" s="50" t="s">
        <v>336</v>
      </c>
      <c r="D48" s="51" t="s">
        <v>306</v>
      </c>
      <c r="E48" s="51" t="s">
        <v>338</v>
      </c>
      <c r="F48" s="52">
        <v>14700000</v>
      </c>
      <c r="G48" s="53">
        <f>1300000</f>
        <v>1300000</v>
      </c>
      <c r="H48" s="52">
        <f t="shared" si="1"/>
        <v>16000000</v>
      </c>
      <c r="I48" s="51" t="s">
        <v>308</v>
      </c>
    </row>
    <row r="49" spans="1:9" s="6" customFormat="1" x14ac:dyDescent="0.25">
      <c r="A49" s="50" t="s">
        <v>303</v>
      </c>
      <c r="B49" s="50" t="s">
        <v>325</v>
      </c>
      <c r="C49" s="50" t="s">
        <v>336</v>
      </c>
      <c r="D49" s="51" t="s">
        <v>306</v>
      </c>
      <c r="E49" s="51" t="s">
        <v>337</v>
      </c>
      <c r="F49" s="52">
        <v>51480000</v>
      </c>
      <c r="G49" s="53">
        <f>-2300000</f>
        <v>-2300000</v>
      </c>
      <c r="H49" s="52">
        <f t="shared" si="1"/>
        <v>49180000</v>
      </c>
      <c r="I49" s="51" t="s">
        <v>316</v>
      </c>
    </row>
    <row r="50" spans="1:9" s="6" customFormat="1" x14ac:dyDescent="0.25">
      <c r="A50" s="50" t="s">
        <v>303</v>
      </c>
      <c r="B50" s="50" t="s">
        <v>325</v>
      </c>
      <c r="C50" s="50" t="s">
        <v>336</v>
      </c>
      <c r="D50" s="51" t="s">
        <v>306</v>
      </c>
      <c r="E50" s="51" t="s">
        <v>338</v>
      </c>
      <c r="F50" s="52">
        <v>47450000</v>
      </c>
      <c r="G50" s="53">
        <f>2300000-9400000</f>
        <v>-7100000</v>
      </c>
      <c r="H50" s="52">
        <f t="shared" si="1"/>
        <v>40350000</v>
      </c>
      <c r="I50" s="51" t="s">
        <v>316</v>
      </c>
    </row>
    <row r="51" spans="1:9" s="6" customFormat="1" x14ac:dyDescent="0.25">
      <c r="A51" s="50" t="s">
        <v>303</v>
      </c>
      <c r="B51" s="50" t="s">
        <v>325</v>
      </c>
      <c r="C51" s="50" t="s">
        <v>339</v>
      </c>
      <c r="D51" s="51" t="s">
        <v>306</v>
      </c>
      <c r="E51" s="51" t="s">
        <v>340</v>
      </c>
      <c r="F51" s="52">
        <v>2750000</v>
      </c>
      <c r="G51" s="53">
        <v>0</v>
      </c>
      <c r="H51" s="52">
        <f t="shared" si="1"/>
        <v>2750000</v>
      </c>
      <c r="I51" s="51" t="s">
        <v>308</v>
      </c>
    </row>
    <row r="52" spans="1:9" s="6" customFormat="1" x14ac:dyDescent="0.25">
      <c r="A52" s="50" t="s">
        <v>303</v>
      </c>
      <c r="B52" s="50" t="s">
        <v>325</v>
      </c>
      <c r="C52" s="50" t="s">
        <v>339</v>
      </c>
      <c r="D52" s="51" t="s">
        <v>306</v>
      </c>
      <c r="E52" s="51" t="s">
        <v>341</v>
      </c>
      <c r="F52" s="52">
        <v>750000</v>
      </c>
      <c r="G52" s="53">
        <v>0</v>
      </c>
      <c r="H52" s="52">
        <f t="shared" si="1"/>
        <v>750000</v>
      </c>
      <c r="I52" s="51" t="s">
        <v>308</v>
      </c>
    </row>
    <row r="53" spans="1:9" s="6" customFormat="1" x14ac:dyDescent="0.25">
      <c r="A53" s="50" t="s">
        <v>303</v>
      </c>
      <c r="B53" s="50" t="s">
        <v>325</v>
      </c>
      <c r="C53" s="50" t="s">
        <v>339</v>
      </c>
      <c r="D53" s="51" t="s">
        <v>306</v>
      </c>
      <c r="E53" s="51" t="s">
        <v>342</v>
      </c>
      <c r="F53" s="52">
        <v>8500000</v>
      </c>
      <c r="G53" s="53">
        <v>-1300000</v>
      </c>
      <c r="H53" s="52">
        <f t="shared" si="1"/>
        <v>7200000</v>
      </c>
      <c r="I53" s="51" t="s">
        <v>308</v>
      </c>
    </row>
    <row r="54" spans="1:9" s="6" customFormat="1" x14ac:dyDescent="0.25">
      <c r="A54" s="50" t="s">
        <v>303</v>
      </c>
      <c r="B54" s="50" t="s">
        <v>325</v>
      </c>
      <c r="C54" s="50" t="s">
        <v>339</v>
      </c>
      <c r="D54" s="51" t="s">
        <v>306</v>
      </c>
      <c r="E54" s="51" t="s">
        <v>343</v>
      </c>
      <c r="F54" s="52">
        <v>2500000</v>
      </c>
      <c r="G54" s="53">
        <v>0</v>
      </c>
      <c r="H54" s="52">
        <f t="shared" si="1"/>
        <v>2500000</v>
      </c>
      <c r="I54" s="51" t="s">
        <v>308</v>
      </c>
    </row>
    <row r="55" spans="1:9" s="6" customFormat="1" x14ac:dyDescent="0.25">
      <c r="A55" s="50" t="s">
        <v>303</v>
      </c>
      <c r="B55" s="50" t="s">
        <v>325</v>
      </c>
      <c r="C55" s="50" t="s">
        <v>339</v>
      </c>
      <c r="D55" s="51" t="s">
        <v>306</v>
      </c>
      <c r="E55" s="51" t="s">
        <v>340</v>
      </c>
      <c r="F55" s="52">
        <v>5000000</v>
      </c>
      <c r="G55" s="53">
        <v>7750000</v>
      </c>
      <c r="H55" s="52">
        <f t="shared" si="1"/>
        <v>12750000</v>
      </c>
      <c r="I55" s="51" t="s">
        <v>316</v>
      </c>
    </row>
    <row r="56" spans="1:9" s="6" customFormat="1" x14ac:dyDescent="0.25">
      <c r="A56" s="50" t="s">
        <v>303</v>
      </c>
      <c r="B56" s="50" t="s">
        <v>325</v>
      </c>
      <c r="C56" s="50" t="s">
        <v>339</v>
      </c>
      <c r="D56" s="51" t="s">
        <v>306</v>
      </c>
      <c r="E56" s="51" t="s">
        <v>341</v>
      </c>
      <c r="F56" s="52">
        <v>5000000</v>
      </c>
      <c r="G56" s="53">
        <v>20500000</v>
      </c>
      <c r="H56" s="52">
        <f t="shared" si="1"/>
        <v>25500000</v>
      </c>
      <c r="I56" s="51" t="s">
        <v>316</v>
      </c>
    </row>
    <row r="57" spans="1:9" s="6" customFormat="1" x14ac:dyDescent="0.25">
      <c r="A57" s="50" t="s">
        <v>303</v>
      </c>
      <c r="B57" s="50" t="s">
        <v>325</v>
      </c>
      <c r="C57" s="50" t="s">
        <v>339</v>
      </c>
      <c r="D57" s="51" t="s">
        <v>306</v>
      </c>
      <c r="E57" s="51" t="s">
        <v>342</v>
      </c>
      <c r="F57" s="52">
        <v>14000000</v>
      </c>
      <c r="G57" s="53">
        <v>0</v>
      </c>
      <c r="H57" s="52">
        <f t="shared" si="1"/>
        <v>14000000</v>
      </c>
      <c r="I57" s="51" t="s">
        <v>316</v>
      </c>
    </row>
    <row r="58" spans="1:9" s="6" customFormat="1" x14ac:dyDescent="0.25">
      <c r="A58" s="50" t="s">
        <v>303</v>
      </c>
      <c r="B58" s="50" t="s">
        <v>325</v>
      </c>
      <c r="C58" s="50" t="s">
        <v>339</v>
      </c>
      <c r="D58" s="51" t="s">
        <v>306</v>
      </c>
      <c r="E58" s="51" t="s">
        <v>343</v>
      </c>
      <c r="F58" s="52">
        <v>14020000</v>
      </c>
      <c r="G58" s="53">
        <v>0</v>
      </c>
      <c r="H58" s="52">
        <f t="shared" si="1"/>
        <v>14020000</v>
      </c>
      <c r="I58" s="51" t="s">
        <v>316</v>
      </c>
    </row>
    <row r="59" spans="1:9" s="6" customFormat="1" x14ac:dyDescent="0.25">
      <c r="A59" s="50" t="s">
        <v>303</v>
      </c>
      <c r="B59" s="50" t="s">
        <v>325</v>
      </c>
      <c r="C59" s="50" t="s">
        <v>344</v>
      </c>
      <c r="D59" s="51" t="s">
        <v>306</v>
      </c>
      <c r="E59" s="51" t="s">
        <v>345</v>
      </c>
      <c r="F59" s="52">
        <v>5057321</v>
      </c>
      <c r="G59" s="53">
        <v>0</v>
      </c>
      <c r="H59" s="52">
        <f t="shared" si="1"/>
        <v>5057321</v>
      </c>
      <c r="I59" s="51" t="s">
        <v>308</v>
      </c>
    </row>
    <row r="60" spans="1:9" s="6" customFormat="1" x14ac:dyDescent="0.25">
      <c r="A60" s="50" t="s">
        <v>303</v>
      </c>
      <c r="B60" s="50" t="s">
        <v>325</v>
      </c>
      <c r="C60" s="50" t="s">
        <v>344</v>
      </c>
      <c r="D60" s="51" t="s">
        <v>306</v>
      </c>
      <c r="E60" s="51" t="s">
        <v>346</v>
      </c>
      <c r="F60" s="52">
        <v>1500000</v>
      </c>
      <c r="G60" s="53">
        <v>0</v>
      </c>
      <c r="H60" s="52">
        <f t="shared" si="1"/>
        <v>1500000</v>
      </c>
      <c r="I60" s="51" t="s">
        <v>308</v>
      </c>
    </row>
    <row r="61" spans="1:9" s="6" customFormat="1" x14ac:dyDescent="0.25">
      <c r="A61" s="50" t="s">
        <v>303</v>
      </c>
      <c r="B61" s="50" t="s">
        <v>325</v>
      </c>
      <c r="C61" s="50" t="s">
        <v>344</v>
      </c>
      <c r="D61" s="51" t="s">
        <v>306</v>
      </c>
      <c r="E61" s="51" t="s">
        <v>347</v>
      </c>
      <c r="F61" s="52">
        <v>1500000</v>
      </c>
      <c r="G61" s="53">
        <v>0</v>
      </c>
      <c r="H61" s="52">
        <f t="shared" si="1"/>
        <v>1500000</v>
      </c>
      <c r="I61" s="51" t="s">
        <v>308</v>
      </c>
    </row>
    <row r="62" spans="1:9" s="6" customFormat="1" x14ac:dyDescent="0.25">
      <c r="A62" s="50" t="s">
        <v>303</v>
      </c>
      <c r="B62" s="50" t="s">
        <v>325</v>
      </c>
      <c r="C62" s="50" t="s">
        <v>344</v>
      </c>
      <c r="D62" s="51" t="s">
        <v>306</v>
      </c>
      <c r="E62" s="51" t="s">
        <v>348</v>
      </c>
      <c r="F62" s="52">
        <v>2000000</v>
      </c>
      <c r="G62" s="53">
        <v>3000000</v>
      </c>
      <c r="H62" s="52">
        <f t="shared" si="1"/>
        <v>5000000</v>
      </c>
      <c r="I62" s="51" t="s">
        <v>308</v>
      </c>
    </row>
    <row r="63" spans="1:9" s="6" customFormat="1" x14ac:dyDescent="0.25">
      <c r="A63" s="50" t="s">
        <v>303</v>
      </c>
      <c r="B63" s="50" t="s">
        <v>325</v>
      </c>
      <c r="C63" s="50" t="s">
        <v>344</v>
      </c>
      <c r="D63" s="51" t="s">
        <v>306</v>
      </c>
      <c r="E63" s="51" t="s">
        <v>345</v>
      </c>
      <c r="F63" s="52">
        <v>11135105</v>
      </c>
      <c r="G63" s="53">
        <v>-800000</v>
      </c>
      <c r="H63" s="52">
        <f t="shared" si="1"/>
        <v>10335105</v>
      </c>
      <c r="I63" s="51" t="s">
        <v>316</v>
      </c>
    </row>
    <row r="64" spans="1:9" s="6" customFormat="1" x14ac:dyDescent="0.25">
      <c r="A64" s="50" t="s">
        <v>303</v>
      </c>
      <c r="B64" s="50" t="s">
        <v>325</v>
      </c>
      <c r="C64" s="50" t="s">
        <v>344</v>
      </c>
      <c r="D64" s="51" t="s">
        <v>306</v>
      </c>
      <c r="E64" s="51" t="s">
        <v>346</v>
      </c>
      <c r="F64" s="52">
        <v>2500000</v>
      </c>
      <c r="G64" s="53">
        <v>0</v>
      </c>
      <c r="H64" s="52">
        <f t="shared" si="1"/>
        <v>2500000</v>
      </c>
      <c r="I64" s="51" t="s">
        <v>316</v>
      </c>
    </row>
    <row r="65" spans="1:9" s="6" customFormat="1" x14ac:dyDescent="0.25">
      <c r="A65" s="50" t="s">
        <v>303</v>
      </c>
      <c r="B65" s="50" t="s">
        <v>325</v>
      </c>
      <c r="C65" s="50" t="s">
        <v>344</v>
      </c>
      <c r="D65" s="51" t="s">
        <v>306</v>
      </c>
      <c r="E65" s="51" t="s">
        <v>349</v>
      </c>
      <c r="F65" s="52">
        <v>4446000</v>
      </c>
      <c r="G65" s="53">
        <v>-2000000</v>
      </c>
      <c r="H65" s="52">
        <f t="shared" si="1"/>
        <v>2446000</v>
      </c>
      <c r="I65" s="51" t="s">
        <v>316</v>
      </c>
    </row>
    <row r="66" spans="1:9" s="6" customFormat="1" x14ac:dyDescent="0.25">
      <c r="A66" s="50" t="s">
        <v>303</v>
      </c>
      <c r="B66" s="50" t="s">
        <v>325</v>
      </c>
      <c r="C66" s="50" t="s">
        <v>344</v>
      </c>
      <c r="D66" s="51" t="s">
        <v>306</v>
      </c>
      <c r="E66" s="51" t="s">
        <v>347</v>
      </c>
      <c r="F66" s="52">
        <v>2500000</v>
      </c>
      <c r="G66" s="53">
        <v>0</v>
      </c>
      <c r="H66" s="52">
        <f t="shared" si="1"/>
        <v>2500000</v>
      </c>
      <c r="I66" s="51" t="s">
        <v>316</v>
      </c>
    </row>
    <row r="67" spans="1:9" s="6" customFormat="1" x14ac:dyDescent="0.25">
      <c r="A67" s="50" t="s">
        <v>303</v>
      </c>
      <c r="B67" s="50" t="s">
        <v>325</v>
      </c>
      <c r="C67" s="50" t="s">
        <v>344</v>
      </c>
      <c r="D67" s="51" t="s">
        <v>306</v>
      </c>
      <c r="E67" s="51" t="s">
        <v>348</v>
      </c>
      <c r="F67" s="52">
        <v>10000000</v>
      </c>
      <c r="G67" s="53">
        <v>0</v>
      </c>
      <c r="H67" s="52">
        <f t="shared" si="1"/>
        <v>10000000</v>
      </c>
      <c r="I67" s="51" t="s">
        <v>316</v>
      </c>
    </row>
    <row r="68" spans="1:9" s="6" customFormat="1" x14ac:dyDescent="0.25">
      <c r="A68" s="50" t="s">
        <v>303</v>
      </c>
      <c r="B68" s="50" t="s">
        <v>325</v>
      </c>
      <c r="C68" s="50" t="s">
        <v>350</v>
      </c>
      <c r="D68" s="51" t="s">
        <v>306</v>
      </c>
      <c r="E68" s="51" t="s">
        <v>351</v>
      </c>
      <c r="F68" s="52">
        <v>1000000</v>
      </c>
      <c r="G68" s="53">
        <v>-800000</v>
      </c>
      <c r="H68" s="52">
        <f t="shared" si="1"/>
        <v>200000</v>
      </c>
      <c r="I68" s="51" t="s">
        <v>308</v>
      </c>
    </row>
    <row r="69" spans="1:9" s="6" customFormat="1" x14ac:dyDescent="0.25">
      <c r="A69" s="50" t="s">
        <v>303</v>
      </c>
      <c r="B69" s="50" t="s">
        <v>325</v>
      </c>
      <c r="C69" s="50" t="s">
        <v>350</v>
      </c>
      <c r="D69" s="51" t="s">
        <v>306</v>
      </c>
      <c r="E69" s="51" t="s">
        <v>352</v>
      </c>
      <c r="F69" s="52">
        <v>1100000</v>
      </c>
      <c r="G69" s="53">
        <v>-900000</v>
      </c>
      <c r="H69" s="52">
        <f t="shared" si="1"/>
        <v>200000</v>
      </c>
      <c r="I69" s="51" t="s">
        <v>308</v>
      </c>
    </row>
    <row r="70" spans="1:9" s="6" customFormat="1" x14ac:dyDescent="0.25">
      <c r="A70" s="50" t="s">
        <v>303</v>
      </c>
      <c r="B70" s="50" t="s">
        <v>325</v>
      </c>
      <c r="C70" s="50" t="s">
        <v>350</v>
      </c>
      <c r="D70" s="51" t="s">
        <v>306</v>
      </c>
      <c r="E70" s="51" t="s">
        <v>353</v>
      </c>
      <c r="F70" s="52">
        <v>1830000</v>
      </c>
      <c r="G70" s="53">
        <v>0</v>
      </c>
      <c r="H70" s="52">
        <f t="shared" si="1"/>
        <v>1830000</v>
      </c>
      <c r="I70" s="51" t="s">
        <v>308</v>
      </c>
    </row>
    <row r="71" spans="1:9" s="6" customFormat="1" x14ac:dyDescent="0.25">
      <c r="A71" s="50" t="s">
        <v>303</v>
      </c>
      <c r="B71" s="50" t="s">
        <v>325</v>
      </c>
      <c r="C71" s="50" t="s">
        <v>350</v>
      </c>
      <c r="D71" s="51" t="s">
        <v>306</v>
      </c>
      <c r="E71" s="51" t="s">
        <v>354</v>
      </c>
      <c r="F71" s="52">
        <v>4170000</v>
      </c>
      <c r="G71" s="53">
        <v>0</v>
      </c>
      <c r="H71" s="52">
        <f t="shared" si="1"/>
        <v>4170000</v>
      </c>
      <c r="I71" s="51" t="s">
        <v>308</v>
      </c>
    </row>
    <row r="72" spans="1:9" s="6" customFormat="1" x14ac:dyDescent="0.25">
      <c r="A72" s="50" t="s">
        <v>303</v>
      </c>
      <c r="B72" s="50" t="s">
        <v>325</v>
      </c>
      <c r="C72" s="50" t="s">
        <v>350</v>
      </c>
      <c r="D72" s="51" t="s">
        <v>306</v>
      </c>
      <c r="E72" s="51" t="s">
        <v>351</v>
      </c>
      <c r="F72" s="52">
        <v>5700000</v>
      </c>
      <c r="G72" s="21">
        <v>-5075000</v>
      </c>
      <c r="H72" s="52">
        <f t="shared" si="1"/>
        <v>625000</v>
      </c>
      <c r="I72" s="51" t="s">
        <v>316</v>
      </c>
    </row>
    <row r="73" spans="1:9" s="6" customFormat="1" x14ac:dyDescent="0.25">
      <c r="A73" s="50" t="s">
        <v>303</v>
      </c>
      <c r="B73" s="50" t="s">
        <v>325</v>
      </c>
      <c r="C73" s="50" t="s">
        <v>350</v>
      </c>
      <c r="D73" s="51" t="s">
        <v>306</v>
      </c>
      <c r="E73" s="51" t="s">
        <v>352</v>
      </c>
      <c r="F73" s="52">
        <v>6800000</v>
      </c>
      <c r="G73" s="53">
        <v>-6799000</v>
      </c>
      <c r="H73" s="52">
        <f t="shared" si="1"/>
        <v>1000</v>
      </c>
      <c r="I73" s="51" t="s">
        <v>316</v>
      </c>
    </row>
    <row r="74" spans="1:9" s="6" customFormat="1" x14ac:dyDescent="0.25">
      <c r="A74" s="50" t="s">
        <v>303</v>
      </c>
      <c r="B74" s="50" t="s">
        <v>325</v>
      </c>
      <c r="C74" s="50" t="s">
        <v>350</v>
      </c>
      <c r="D74" s="51" t="s">
        <v>306</v>
      </c>
      <c r="E74" s="51" t="s">
        <v>353</v>
      </c>
      <c r="F74" s="52">
        <v>6600000</v>
      </c>
      <c r="G74" s="53">
        <v>-200000</v>
      </c>
      <c r="H74" s="52">
        <f t="shared" si="1"/>
        <v>6400000</v>
      </c>
      <c r="I74" s="51" t="s">
        <v>316</v>
      </c>
    </row>
    <row r="75" spans="1:9" s="6" customFormat="1" x14ac:dyDescent="0.25">
      <c r="A75" s="50" t="s">
        <v>303</v>
      </c>
      <c r="B75" s="50" t="s">
        <v>325</v>
      </c>
      <c r="C75" s="50" t="s">
        <v>350</v>
      </c>
      <c r="D75" s="51" t="s">
        <v>306</v>
      </c>
      <c r="E75" s="51" t="s">
        <v>354</v>
      </c>
      <c r="F75" s="52">
        <v>14310000</v>
      </c>
      <c r="G75" s="53">
        <v>-3426000</v>
      </c>
      <c r="H75" s="52">
        <f t="shared" si="1"/>
        <v>10884000</v>
      </c>
      <c r="I75" s="51" t="s">
        <v>316</v>
      </c>
    </row>
    <row r="76" spans="1:9" s="6" customFormat="1" x14ac:dyDescent="0.25">
      <c r="A76" s="50" t="s">
        <v>303</v>
      </c>
      <c r="B76" s="50" t="s">
        <v>355</v>
      </c>
      <c r="C76" s="50" t="s">
        <v>356</v>
      </c>
      <c r="D76" s="51" t="s">
        <v>306</v>
      </c>
      <c r="E76" s="51" t="s">
        <v>330</v>
      </c>
      <c r="F76" s="52">
        <v>46884207</v>
      </c>
      <c r="G76" s="53">
        <v>0</v>
      </c>
      <c r="H76" s="52">
        <f t="shared" si="1"/>
        <v>46884207</v>
      </c>
      <c r="I76" s="51" t="s">
        <v>308</v>
      </c>
    </row>
    <row r="77" spans="1:9" s="6" customFormat="1" x14ac:dyDescent="0.25">
      <c r="A77" s="50" t="s">
        <v>303</v>
      </c>
      <c r="B77" s="50" t="s">
        <v>355</v>
      </c>
      <c r="C77" s="50" t="s">
        <v>356</v>
      </c>
      <c r="D77" s="51" t="s">
        <v>306</v>
      </c>
      <c r="E77" s="51" t="s">
        <v>357</v>
      </c>
      <c r="F77" s="52">
        <v>743000</v>
      </c>
      <c r="G77" s="53">
        <v>0</v>
      </c>
      <c r="H77" s="52">
        <f t="shared" si="1"/>
        <v>743000</v>
      </c>
      <c r="I77" s="51" t="s">
        <v>308</v>
      </c>
    </row>
    <row r="78" spans="1:9" s="6" customFormat="1" x14ac:dyDescent="0.25">
      <c r="A78" s="50" t="s">
        <v>303</v>
      </c>
      <c r="B78" s="50" t="s">
        <v>355</v>
      </c>
      <c r="C78" s="50" t="s">
        <v>356</v>
      </c>
      <c r="D78" s="51" t="s">
        <v>306</v>
      </c>
      <c r="E78" s="51" t="s">
        <v>358</v>
      </c>
      <c r="F78" s="52">
        <v>5971793</v>
      </c>
      <c r="G78" s="53">
        <v>0</v>
      </c>
      <c r="H78" s="52">
        <f t="shared" si="1"/>
        <v>5971793</v>
      </c>
      <c r="I78" s="51" t="s">
        <v>308</v>
      </c>
    </row>
    <row r="79" spans="1:9" s="6" customFormat="1" x14ac:dyDescent="0.25">
      <c r="A79" s="50" t="s">
        <v>303</v>
      </c>
      <c r="B79" s="50" t="s">
        <v>355</v>
      </c>
      <c r="C79" s="50" t="s">
        <v>356</v>
      </c>
      <c r="D79" s="51" t="s">
        <v>306</v>
      </c>
      <c r="E79" s="51" t="s">
        <v>359</v>
      </c>
      <c r="F79" s="52">
        <v>56000000</v>
      </c>
      <c r="G79" s="53">
        <v>0</v>
      </c>
      <c r="H79" s="52">
        <f t="shared" si="1"/>
        <v>56000000</v>
      </c>
      <c r="I79" s="51" t="s">
        <v>308</v>
      </c>
    </row>
    <row r="80" spans="1:9" s="6" customFormat="1" x14ac:dyDescent="0.25">
      <c r="A80" s="50" t="s">
        <v>303</v>
      </c>
      <c r="B80" s="50" t="s">
        <v>355</v>
      </c>
      <c r="C80" s="50" t="s">
        <v>356</v>
      </c>
      <c r="D80" s="51" t="s">
        <v>306</v>
      </c>
      <c r="E80" s="51" t="s">
        <v>360</v>
      </c>
      <c r="F80" s="52">
        <v>1401000</v>
      </c>
      <c r="G80" s="53">
        <v>0</v>
      </c>
      <c r="H80" s="52">
        <f t="shared" si="1"/>
        <v>1401000</v>
      </c>
      <c r="I80" s="51" t="s">
        <v>308</v>
      </c>
    </row>
    <row r="81" spans="1:9" s="6" customFormat="1" x14ac:dyDescent="0.25">
      <c r="A81" s="50" t="s">
        <v>303</v>
      </c>
      <c r="B81" s="50" t="s">
        <v>355</v>
      </c>
      <c r="C81" s="50" t="s">
        <v>356</v>
      </c>
      <c r="D81" s="51" t="s">
        <v>306</v>
      </c>
      <c r="E81" s="51" t="s">
        <v>330</v>
      </c>
      <c r="F81" s="52">
        <v>58059758</v>
      </c>
      <c r="G81" s="53">
        <f>6145374</f>
        <v>6145374</v>
      </c>
      <c r="H81" s="52">
        <f t="shared" si="1"/>
        <v>64205132</v>
      </c>
      <c r="I81" s="51" t="s">
        <v>316</v>
      </c>
    </row>
    <row r="82" spans="1:9" s="6" customFormat="1" x14ac:dyDescent="0.25">
      <c r="A82" s="50" t="s">
        <v>303</v>
      </c>
      <c r="B82" s="50" t="s">
        <v>355</v>
      </c>
      <c r="C82" s="50" t="s">
        <v>356</v>
      </c>
      <c r="D82" s="51" t="s">
        <v>306</v>
      </c>
      <c r="E82" s="51" t="s">
        <v>357</v>
      </c>
      <c r="F82" s="52">
        <v>940242</v>
      </c>
      <c r="G82" s="53">
        <v>0</v>
      </c>
      <c r="H82" s="52">
        <f t="shared" si="1"/>
        <v>940242</v>
      </c>
      <c r="I82" s="51" t="s">
        <v>316</v>
      </c>
    </row>
    <row r="83" spans="1:9" s="6" customFormat="1" x14ac:dyDescent="0.25">
      <c r="A83" s="50" t="s">
        <v>303</v>
      </c>
      <c r="B83" s="50" t="s">
        <v>355</v>
      </c>
      <c r="C83" s="50" t="s">
        <v>356</v>
      </c>
      <c r="D83" s="51" t="s">
        <v>306</v>
      </c>
      <c r="E83" s="51" t="s">
        <v>358</v>
      </c>
      <c r="F83" s="52">
        <v>18806101</v>
      </c>
      <c r="G83" s="53">
        <v>0</v>
      </c>
      <c r="H83" s="52">
        <f t="shared" si="1"/>
        <v>18806101</v>
      </c>
      <c r="I83" s="51" t="s">
        <v>316</v>
      </c>
    </row>
    <row r="84" spans="1:9" s="6" customFormat="1" x14ac:dyDescent="0.25">
      <c r="A84" s="50" t="s">
        <v>303</v>
      </c>
      <c r="B84" s="50" t="s">
        <v>355</v>
      </c>
      <c r="C84" s="50" t="s">
        <v>356</v>
      </c>
      <c r="D84" s="51" t="s">
        <v>306</v>
      </c>
      <c r="E84" s="51" t="s">
        <v>359</v>
      </c>
      <c r="F84" s="52">
        <v>54000000</v>
      </c>
      <c r="G84" s="53">
        <f>-6145374</f>
        <v>-6145374</v>
      </c>
      <c r="H84" s="52">
        <f t="shared" si="1"/>
        <v>47854626</v>
      </c>
      <c r="I84" s="51" t="s">
        <v>316</v>
      </c>
    </row>
    <row r="85" spans="1:9" s="6" customFormat="1" x14ac:dyDescent="0.25">
      <c r="A85" s="50" t="s">
        <v>303</v>
      </c>
      <c r="B85" s="50" t="s">
        <v>355</v>
      </c>
      <c r="C85" s="50" t="s">
        <v>356</v>
      </c>
      <c r="D85" s="51" t="s">
        <v>306</v>
      </c>
      <c r="E85" s="51" t="s">
        <v>360</v>
      </c>
      <c r="F85" s="52">
        <v>2193899</v>
      </c>
      <c r="G85" s="53">
        <v>0</v>
      </c>
      <c r="H85" s="52">
        <f t="shared" si="1"/>
        <v>2193899</v>
      </c>
      <c r="I85" s="51" t="s">
        <v>316</v>
      </c>
    </row>
    <row r="86" spans="1:9" s="6" customFormat="1" x14ac:dyDescent="0.25">
      <c r="A86" s="50" t="s">
        <v>303</v>
      </c>
      <c r="B86" s="50" t="s">
        <v>361</v>
      </c>
      <c r="C86" s="50" t="s">
        <v>362</v>
      </c>
      <c r="D86" s="51" t="s">
        <v>306</v>
      </c>
      <c r="E86" s="51" t="s">
        <v>363</v>
      </c>
      <c r="F86" s="52">
        <v>6000000</v>
      </c>
      <c r="G86" s="53">
        <v>0</v>
      </c>
      <c r="H86" s="52">
        <f t="shared" si="1"/>
        <v>6000000</v>
      </c>
      <c r="I86" s="51" t="s">
        <v>308</v>
      </c>
    </row>
    <row r="87" spans="1:9" s="6" customFormat="1" x14ac:dyDescent="0.25">
      <c r="A87" s="50" t="s">
        <v>303</v>
      </c>
      <c r="B87" s="50" t="s">
        <v>361</v>
      </c>
      <c r="C87" s="50" t="s">
        <v>362</v>
      </c>
      <c r="D87" s="51" t="s">
        <v>306</v>
      </c>
      <c r="E87" s="51" t="s">
        <v>364</v>
      </c>
      <c r="F87" s="52">
        <v>6000000</v>
      </c>
      <c r="G87" s="53">
        <v>0</v>
      </c>
      <c r="H87" s="52">
        <f t="shared" si="1"/>
        <v>6000000</v>
      </c>
      <c r="I87" s="51" t="s">
        <v>308</v>
      </c>
    </row>
    <row r="88" spans="1:9" s="6" customFormat="1" x14ac:dyDescent="0.25">
      <c r="A88" s="50" t="s">
        <v>303</v>
      </c>
      <c r="B88" s="50" t="s">
        <v>361</v>
      </c>
      <c r="C88" s="50" t="s">
        <v>362</v>
      </c>
      <c r="D88" s="51" t="s">
        <v>306</v>
      </c>
      <c r="E88" s="51" t="s">
        <v>365</v>
      </c>
      <c r="F88" s="52">
        <v>10000000</v>
      </c>
      <c r="G88" s="53">
        <v>0</v>
      </c>
      <c r="H88" s="52">
        <f t="shared" si="1"/>
        <v>10000000</v>
      </c>
      <c r="I88" s="51" t="s">
        <v>308</v>
      </c>
    </row>
    <row r="89" spans="1:9" s="6" customFormat="1" x14ac:dyDescent="0.25">
      <c r="A89" s="50" t="s">
        <v>303</v>
      </c>
      <c r="B89" s="50" t="s">
        <v>361</v>
      </c>
      <c r="C89" s="50" t="s">
        <v>362</v>
      </c>
      <c r="D89" s="51" t="s">
        <v>306</v>
      </c>
      <c r="E89" s="51" t="s">
        <v>363</v>
      </c>
      <c r="F89" s="52">
        <v>64000000</v>
      </c>
      <c r="G89" s="53">
        <v>5000000</v>
      </c>
      <c r="H89" s="52">
        <f t="shared" si="1"/>
        <v>69000000</v>
      </c>
      <c r="I89" s="51" t="s">
        <v>316</v>
      </c>
    </row>
    <row r="90" spans="1:9" s="6" customFormat="1" x14ac:dyDescent="0.25">
      <c r="A90" s="50" t="s">
        <v>303</v>
      </c>
      <c r="B90" s="50" t="s">
        <v>361</v>
      </c>
      <c r="C90" s="50" t="s">
        <v>362</v>
      </c>
      <c r="D90" s="51" t="s">
        <v>306</v>
      </c>
      <c r="E90" s="51" t="s">
        <v>364</v>
      </c>
      <c r="F90" s="52">
        <v>26000000</v>
      </c>
      <c r="G90" s="53">
        <v>5000000</v>
      </c>
      <c r="H90" s="52">
        <f t="shared" si="1"/>
        <v>31000000</v>
      </c>
      <c r="I90" s="51" t="s">
        <v>316</v>
      </c>
    </row>
    <row r="91" spans="1:9" s="6" customFormat="1" x14ac:dyDescent="0.25">
      <c r="A91" s="50" t="s">
        <v>303</v>
      </c>
      <c r="B91" s="50" t="s">
        <v>361</v>
      </c>
      <c r="C91" s="50" t="s">
        <v>362</v>
      </c>
      <c r="D91" s="51" t="s">
        <v>306</v>
      </c>
      <c r="E91" s="51" t="s">
        <v>366</v>
      </c>
      <c r="F91" s="52">
        <v>110000000</v>
      </c>
      <c r="G91" s="53">
        <v>0</v>
      </c>
      <c r="H91" s="52">
        <f t="shared" si="1"/>
        <v>110000000</v>
      </c>
      <c r="I91" s="51" t="s">
        <v>316</v>
      </c>
    </row>
    <row r="92" spans="1:9" s="6" customFormat="1" x14ac:dyDescent="0.25">
      <c r="A92" s="50" t="s">
        <v>303</v>
      </c>
      <c r="B92" s="50" t="s">
        <v>367</v>
      </c>
      <c r="C92" s="50" t="s">
        <v>368</v>
      </c>
      <c r="D92" s="51" t="s">
        <v>306</v>
      </c>
      <c r="E92" s="51" t="s">
        <v>369</v>
      </c>
      <c r="F92" s="52">
        <v>7300000</v>
      </c>
      <c r="G92" s="53">
        <v>0</v>
      </c>
      <c r="H92" s="52">
        <f t="shared" si="1"/>
        <v>7300000</v>
      </c>
      <c r="I92" s="51" t="s">
        <v>308</v>
      </c>
    </row>
    <row r="93" spans="1:9" s="6" customFormat="1" x14ac:dyDescent="0.25">
      <c r="A93" s="50" t="s">
        <v>303</v>
      </c>
      <c r="B93" s="50" t="s">
        <v>367</v>
      </c>
      <c r="C93" s="50" t="s">
        <v>368</v>
      </c>
      <c r="D93" s="51" t="s">
        <v>306</v>
      </c>
      <c r="E93" s="51" t="s">
        <v>370</v>
      </c>
      <c r="F93" s="52"/>
      <c r="G93" s="53">
        <v>7000000</v>
      </c>
      <c r="H93" s="52">
        <f t="shared" si="1"/>
        <v>7000000</v>
      </c>
      <c r="I93" s="51" t="s">
        <v>308</v>
      </c>
    </row>
    <row r="94" spans="1:9" s="6" customFormat="1" x14ac:dyDescent="0.25">
      <c r="A94" s="50" t="s">
        <v>303</v>
      </c>
      <c r="B94" s="50" t="s">
        <v>367</v>
      </c>
      <c r="C94" s="50" t="s">
        <v>368</v>
      </c>
      <c r="D94" s="51" t="s">
        <v>306</v>
      </c>
      <c r="E94" s="51" t="s">
        <v>371</v>
      </c>
      <c r="F94" s="52">
        <v>3700000</v>
      </c>
      <c r="G94" s="53">
        <v>0</v>
      </c>
      <c r="H94" s="52">
        <f t="shared" si="1"/>
        <v>3700000</v>
      </c>
      <c r="I94" s="51" t="s">
        <v>308</v>
      </c>
    </row>
    <row r="95" spans="1:9" s="6" customFormat="1" x14ac:dyDescent="0.25">
      <c r="A95" s="50" t="s">
        <v>303</v>
      </c>
      <c r="B95" s="50" t="s">
        <v>367</v>
      </c>
      <c r="C95" s="50" t="s">
        <v>368</v>
      </c>
      <c r="D95" s="51" t="s">
        <v>306</v>
      </c>
      <c r="E95" s="51" t="s">
        <v>369</v>
      </c>
      <c r="F95" s="52">
        <v>30000000</v>
      </c>
      <c r="G95" s="53">
        <v>-15100000</v>
      </c>
      <c r="H95" s="52">
        <f t="shared" si="1"/>
        <v>14900000</v>
      </c>
      <c r="I95" s="51" t="s">
        <v>316</v>
      </c>
    </row>
    <row r="96" spans="1:9" s="6" customFormat="1" x14ac:dyDescent="0.25">
      <c r="A96" s="50" t="s">
        <v>303</v>
      </c>
      <c r="B96" s="50" t="s">
        <v>367</v>
      </c>
      <c r="C96" s="50" t="s">
        <v>368</v>
      </c>
      <c r="D96" s="51" t="s">
        <v>306</v>
      </c>
      <c r="E96" s="51" t="s">
        <v>370</v>
      </c>
      <c r="F96" s="52">
        <v>12000000</v>
      </c>
      <c r="G96" s="53">
        <v>0</v>
      </c>
      <c r="H96" s="52">
        <f t="shared" si="1"/>
        <v>12000000</v>
      </c>
      <c r="I96" s="51" t="s">
        <v>316</v>
      </c>
    </row>
    <row r="97" spans="1:9" s="6" customFormat="1" x14ac:dyDescent="0.25">
      <c r="A97" s="50" t="s">
        <v>303</v>
      </c>
      <c r="B97" s="50" t="s">
        <v>367</v>
      </c>
      <c r="C97" s="50" t="s">
        <v>368</v>
      </c>
      <c r="D97" s="51" t="s">
        <v>306</v>
      </c>
      <c r="E97" s="51" t="s">
        <v>371</v>
      </c>
      <c r="F97" s="52">
        <v>15200000</v>
      </c>
      <c r="G97" s="53">
        <v>3700000</v>
      </c>
      <c r="H97" s="52">
        <f t="shared" si="1"/>
        <v>18900000</v>
      </c>
      <c r="I97" s="51" t="s">
        <v>316</v>
      </c>
    </row>
    <row r="98" spans="1:9" s="6" customFormat="1" x14ac:dyDescent="0.25">
      <c r="A98" s="50" t="s">
        <v>303</v>
      </c>
      <c r="B98" s="50" t="s">
        <v>367</v>
      </c>
      <c r="C98" s="50" t="s">
        <v>372</v>
      </c>
      <c r="D98" s="51" t="s">
        <v>306</v>
      </c>
      <c r="E98" s="51" t="s">
        <v>373</v>
      </c>
      <c r="F98" s="52">
        <v>5500000</v>
      </c>
      <c r="G98" s="53">
        <v>-5250000</v>
      </c>
      <c r="H98" s="52">
        <f t="shared" si="1"/>
        <v>250000</v>
      </c>
      <c r="I98" s="51" t="s">
        <v>308</v>
      </c>
    </row>
    <row r="99" spans="1:9" s="6" customFormat="1" x14ac:dyDescent="0.25">
      <c r="A99" s="50" t="s">
        <v>303</v>
      </c>
      <c r="B99" s="50" t="s">
        <v>367</v>
      </c>
      <c r="C99" s="50" t="s">
        <v>372</v>
      </c>
      <c r="D99" s="51" t="s">
        <v>306</v>
      </c>
      <c r="E99" s="51" t="s">
        <v>374</v>
      </c>
      <c r="F99" s="52">
        <v>5500000</v>
      </c>
      <c r="G99" s="53">
        <v>-1750000</v>
      </c>
      <c r="H99" s="52">
        <f t="shared" si="1"/>
        <v>3750000</v>
      </c>
      <c r="I99" s="51" t="s">
        <v>308</v>
      </c>
    </row>
    <row r="100" spans="1:9" s="6" customFormat="1" x14ac:dyDescent="0.25">
      <c r="A100" s="50" t="s">
        <v>303</v>
      </c>
      <c r="B100" s="50" t="s">
        <v>367</v>
      </c>
      <c r="C100" s="50" t="s">
        <v>372</v>
      </c>
      <c r="D100" s="51" t="s">
        <v>306</v>
      </c>
      <c r="E100" s="51" t="s">
        <v>373</v>
      </c>
      <c r="F100" s="52">
        <v>5000000</v>
      </c>
      <c r="G100" s="53">
        <v>5250000</v>
      </c>
      <c r="H100" s="52">
        <f t="shared" si="1"/>
        <v>10250000</v>
      </c>
      <c r="I100" s="51" t="s">
        <v>316</v>
      </c>
    </row>
    <row r="101" spans="1:9" s="6" customFormat="1" x14ac:dyDescent="0.25">
      <c r="A101" s="50" t="s">
        <v>303</v>
      </c>
      <c r="B101" s="50" t="s">
        <v>367</v>
      </c>
      <c r="C101" s="50" t="s">
        <v>372</v>
      </c>
      <c r="D101" s="51" t="s">
        <v>306</v>
      </c>
      <c r="E101" s="51" t="s">
        <v>374</v>
      </c>
      <c r="F101" s="52">
        <v>5000000</v>
      </c>
      <c r="G101" s="53">
        <v>6150000</v>
      </c>
      <c r="H101" s="52">
        <f t="shared" si="1"/>
        <v>11150000</v>
      </c>
      <c r="I101" s="51" t="s">
        <v>316</v>
      </c>
    </row>
    <row r="102" spans="1:9" s="6" customFormat="1" x14ac:dyDescent="0.25">
      <c r="A102" s="50" t="s">
        <v>303</v>
      </c>
      <c r="B102" s="50" t="s">
        <v>367</v>
      </c>
      <c r="C102" s="50" t="s">
        <v>375</v>
      </c>
      <c r="D102" s="51" t="s">
        <v>306</v>
      </c>
      <c r="E102" s="51" t="s">
        <v>376</v>
      </c>
      <c r="F102" s="52">
        <v>19500000</v>
      </c>
      <c r="G102" s="53">
        <v>0</v>
      </c>
      <c r="H102" s="52">
        <f t="shared" si="1"/>
        <v>19500000</v>
      </c>
      <c r="I102" s="51" t="s">
        <v>308</v>
      </c>
    </row>
    <row r="103" spans="1:9" s="6" customFormat="1" x14ac:dyDescent="0.25">
      <c r="A103" s="50" t="s">
        <v>303</v>
      </c>
      <c r="B103" s="50" t="s">
        <v>367</v>
      </c>
      <c r="C103" s="50" t="s">
        <v>375</v>
      </c>
      <c r="D103" s="51" t="s">
        <v>306</v>
      </c>
      <c r="E103" s="51" t="s">
        <v>376</v>
      </c>
      <c r="F103" s="52">
        <v>32700000</v>
      </c>
      <c r="G103" s="53">
        <v>0</v>
      </c>
      <c r="H103" s="52">
        <f t="shared" si="1"/>
        <v>32700000</v>
      </c>
      <c r="I103" s="51" t="s">
        <v>316</v>
      </c>
    </row>
    <row r="104" spans="1:9" s="6" customFormat="1" x14ac:dyDescent="0.25">
      <c r="A104" s="50" t="s">
        <v>303</v>
      </c>
      <c r="B104" s="50" t="s">
        <v>367</v>
      </c>
      <c r="C104" s="50" t="s">
        <v>377</v>
      </c>
      <c r="D104" s="51" t="s">
        <v>306</v>
      </c>
      <c r="E104" s="51" t="s">
        <v>378</v>
      </c>
      <c r="F104" s="52">
        <v>5500000</v>
      </c>
      <c r="G104" s="53">
        <v>0</v>
      </c>
      <c r="H104" s="52">
        <f t="shared" ref="H104:H173" si="2">F104+G104</f>
        <v>5500000</v>
      </c>
      <c r="I104" s="51" t="s">
        <v>308</v>
      </c>
    </row>
    <row r="105" spans="1:9" s="6" customFormat="1" x14ac:dyDescent="0.25">
      <c r="A105" s="50" t="s">
        <v>303</v>
      </c>
      <c r="B105" s="50" t="s">
        <v>367</v>
      </c>
      <c r="C105" s="50" t="s">
        <v>377</v>
      </c>
      <c r="D105" s="51" t="s">
        <v>306</v>
      </c>
      <c r="E105" s="51" t="s">
        <v>379</v>
      </c>
      <c r="F105" s="52">
        <v>3000000</v>
      </c>
      <c r="G105" s="53">
        <v>0</v>
      </c>
      <c r="H105" s="52">
        <f t="shared" si="2"/>
        <v>3000000</v>
      </c>
      <c r="I105" s="51" t="s">
        <v>308</v>
      </c>
    </row>
    <row r="106" spans="1:9" s="6" customFormat="1" x14ac:dyDescent="0.25">
      <c r="A106" s="50" t="s">
        <v>303</v>
      </c>
      <c r="B106" s="50" t="s">
        <v>367</v>
      </c>
      <c r="C106" s="50" t="s">
        <v>377</v>
      </c>
      <c r="D106" s="51" t="s">
        <v>306</v>
      </c>
      <c r="E106" s="51" t="s">
        <v>378</v>
      </c>
      <c r="F106" s="52">
        <v>26250000</v>
      </c>
      <c r="G106" s="53">
        <v>0</v>
      </c>
      <c r="H106" s="52">
        <f t="shared" si="2"/>
        <v>26250000</v>
      </c>
      <c r="I106" s="51" t="s">
        <v>316</v>
      </c>
    </row>
    <row r="107" spans="1:9" s="6" customFormat="1" x14ac:dyDescent="0.25">
      <c r="A107" s="50" t="s">
        <v>303</v>
      </c>
      <c r="B107" s="50" t="s">
        <v>367</v>
      </c>
      <c r="C107" s="50" t="s">
        <v>377</v>
      </c>
      <c r="D107" s="51" t="s">
        <v>306</v>
      </c>
      <c r="E107" s="51" t="s">
        <v>379</v>
      </c>
      <c r="F107" s="52">
        <v>24500000</v>
      </c>
      <c r="G107" s="53">
        <v>0</v>
      </c>
      <c r="H107" s="52">
        <f t="shared" si="2"/>
        <v>24500000</v>
      </c>
      <c r="I107" s="51" t="s">
        <v>316</v>
      </c>
    </row>
    <row r="108" spans="1:9" s="6" customFormat="1" x14ac:dyDescent="0.25">
      <c r="A108" s="50" t="s">
        <v>303</v>
      </c>
      <c r="B108" s="50" t="s">
        <v>380</v>
      </c>
      <c r="C108" s="50" t="s">
        <v>381</v>
      </c>
      <c r="D108" s="51" t="s">
        <v>382</v>
      </c>
      <c r="E108" s="51" t="s">
        <v>383</v>
      </c>
      <c r="F108" s="52">
        <v>8268815</v>
      </c>
      <c r="G108" s="53">
        <v>423555</v>
      </c>
      <c r="H108" s="52">
        <f t="shared" si="2"/>
        <v>8692370</v>
      </c>
      <c r="I108" s="51" t="s">
        <v>308</v>
      </c>
    </row>
    <row r="109" spans="1:9" s="6" customFormat="1" x14ac:dyDescent="0.25">
      <c r="A109" s="50" t="s">
        <v>303</v>
      </c>
      <c r="B109" s="50" t="s">
        <v>380</v>
      </c>
      <c r="C109" s="50" t="s">
        <v>381</v>
      </c>
      <c r="D109" s="51" t="s">
        <v>382</v>
      </c>
      <c r="E109" s="51" t="s">
        <v>384</v>
      </c>
      <c r="F109" s="52">
        <v>3244185</v>
      </c>
      <c r="G109" s="53">
        <v>-123000</v>
      </c>
      <c r="H109" s="52">
        <f t="shared" si="2"/>
        <v>3121185</v>
      </c>
      <c r="I109" s="51" t="s">
        <v>308</v>
      </c>
    </row>
    <row r="110" spans="1:9" s="6" customFormat="1" x14ac:dyDescent="0.25">
      <c r="A110" s="50" t="s">
        <v>303</v>
      </c>
      <c r="B110" s="50" t="s">
        <v>380</v>
      </c>
      <c r="C110" s="50" t="s">
        <v>381</v>
      </c>
      <c r="D110" s="51" t="s">
        <v>382</v>
      </c>
      <c r="E110" s="51" t="s">
        <v>383</v>
      </c>
      <c r="F110" s="52">
        <v>69820875</v>
      </c>
      <c r="G110" s="53">
        <v>3576445</v>
      </c>
      <c r="H110" s="52">
        <f t="shared" si="2"/>
        <v>73397320</v>
      </c>
      <c r="I110" s="51" t="s">
        <v>316</v>
      </c>
    </row>
    <row r="111" spans="1:9" s="6" customFormat="1" x14ac:dyDescent="0.25">
      <c r="A111" s="50" t="s">
        <v>303</v>
      </c>
      <c r="B111" s="50" t="s">
        <v>380</v>
      </c>
      <c r="C111" s="50" t="s">
        <v>381</v>
      </c>
      <c r="D111" s="51" t="s">
        <v>382</v>
      </c>
      <c r="E111" s="51" t="s">
        <v>384</v>
      </c>
      <c r="F111" s="52">
        <v>25377125</v>
      </c>
      <c r="G111" s="53">
        <v>-646000</v>
      </c>
      <c r="H111" s="52">
        <f t="shared" si="2"/>
        <v>24731125</v>
      </c>
      <c r="I111" s="51" t="s">
        <v>316</v>
      </c>
    </row>
    <row r="112" spans="1:9" s="6" customFormat="1" x14ac:dyDescent="0.25">
      <c r="A112" s="50" t="s">
        <v>303</v>
      </c>
      <c r="B112" s="50" t="s">
        <v>380</v>
      </c>
      <c r="C112" s="50" t="s">
        <v>385</v>
      </c>
      <c r="D112" s="51" t="s">
        <v>382</v>
      </c>
      <c r="E112" s="51" t="s">
        <v>386</v>
      </c>
      <c r="F112" s="52">
        <v>674000</v>
      </c>
      <c r="G112" s="53">
        <v>-50000</v>
      </c>
      <c r="H112" s="52">
        <f t="shared" si="2"/>
        <v>624000</v>
      </c>
      <c r="I112" s="51" t="s">
        <v>308</v>
      </c>
    </row>
    <row r="113" spans="1:9" s="6" customFormat="1" x14ac:dyDescent="0.25">
      <c r="A113" s="50" t="s">
        <v>303</v>
      </c>
      <c r="B113" s="50" t="s">
        <v>380</v>
      </c>
      <c r="C113" s="50" t="s">
        <v>385</v>
      </c>
      <c r="D113" s="51" t="s">
        <v>382</v>
      </c>
      <c r="E113" s="51" t="s">
        <v>386</v>
      </c>
      <c r="F113" s="52">
        <v>1826000</v>
      </c>
      <c r="G113" s="53">
        <v>-910000</v>
      </c>
      <c r="H113" s="52">
        <f t="shared" si="2"/>
        <v>916000</v>
      </c>
      <c r="I113" s="51" t="s">
        <v>316</v>
      </c>
    </row>
    <row r="114" spans="1:9" s="6" customFormat="1" x14ac:dyDescent="0.25">
      <c r="A114" s="50" t="s">
        <v>303</v>
      </c>
      <c r="B114" s="50" t="s">
        <v>380</v>
      </c>
      <c r="C114" s="50" t="s">
        <v>387</v>
      </c>
      <c r="D114" s="51" t="s">
        <v>382</v>
      </c>
      <c r="E114" s="51" t="s">
        <v>384</v>
      </c>
      <c r="F114" s="52">
        <v>5000000</v>
      </c>
      <c r="G114" s="53">
        <v>0</v>
      </c>
      <c r="H114" s="52">
        <f t="shared" si="2"/>
        <v>5000000</v>
      </c>
      <c r="I114" s="51" t="s">
        <v>316</v>
      </c>
    </row>
    <row r="115" spans="1:9" s="6" customFormat="1" x14ac:dyDescent="0.25">
      <c r="A115" s="50" t="s">
        <v>303</v>
      </c>
      <c r="B115" s="50" t="s">
        <v>380</v>
      </c>
      <c r="C115" s="50" t="s">
        <v>387</v>
      </c>
      <c r="D115" s="51" t="s">
        <v>382</v>
      </c>
      <c r="E115" s="51" t="s">
        <v>388</v>
      </c>
      <c r="F115" s="52">
        <v>3050000</v>
      </c>
      <c r="G115" s="53">
        <v>0</v>
      </c>
      <c r="H115" s="52">
        <f t="shared" si="2"/>
        <v>3050000</v>
      </c>
      <c r="I115" s="51" t="s">
        <v>316</v>
      </c>
    </row>
    <row r="116" spans="1:9" s="6" customFormat="1" x14ac:dyDescent="0.25">
      <c r="A116" s="50" t="s">
        <v>303</v>
      </c>
      <c r="B116" s="50" t="s">
        <v>380</v>
      </c>
      <c r="C116" s="50" t="s">
        <v>389</v>
      </c>
      <c r="D116" s="51" t="s">
        <v>382</v>
      </c>
      <c r="E116" s="51" t="s">
        <v>390</v>
      </c>
      <c r="F116" s="52">
        <v>8250000</v>
      </c>
      <c r="G116" s="53">
        <v>0</v>
      </c>
      <c r="H116" s="52">
        <f t="shared" si="2"/>
        <v>8250000</v>
      </c>
      <c r="I116" s="51" t="s">
        <v>308</v>
      </c>
    </row>
    <row r="117" spans="1:9" s="6" customFormat="1" x14ac:dyDescent="0.25">
      <c r="A117" s="50" t="s">
        <v>303</v>
      </c>
      <c r="B117" s="50" t="s">
        <v>380</v>
      </c>
      <c r="C117" s="50" t="s">
        <v>389</v>
      </c>
      <c r="D117" s="51" t="s">
        <v>382</v>
      </c>
      <c r="E117" s="51" t="s">
        <v>391</v>
      </c>
      <c r="F117" s="52">
        <v>1500000</v>
      </c>
      <c r="G117" s="53">
        <v>0</v>
      </c>
      <c r="H117" s="52">
        <f t="shared" si="2"/>
        <v>1500000</v>
      </c>
      <c r="I117" s="51" t="s">
        <v>308</v>
      </c>
    </row>
    <row r="118" spans="1:9" s="6" customFormat="1" x14ac:dyDescent="0.25">
      <c r="A118" s="50" t="s">
        <v>303</v>
      </c>
      <c r="B118" s="50" t="s">
        <v>380</v>
      </c>
      <c r="C118" s="50" t="s">
        <v>389</v>
      </c>
      <c r="D118" s="51" t="s">
        <v>382</v>
      </c>
      <c r="E118" s="51" t="s">
        <v>392</v>
      </c>
      <c r="F118" s="52">
        <v>3401000</v>
      </c>
      <c r="G118" s="53">
        <v>-3288555</v>
      </c>
      <c r="H118" s="52">
        <f t="shared" si="2"/>
        <v>112445</v>
      </c>
      <c r="I118" s="51" t="s">
        <v>308</v>
      </c>
    </row>
    <row r="119" spans="1:9" s="6" customFormat="1" x14ac:dyDescent="0.25">
      <c r="A119" s="50" t="s">
        <v>303</v>
      </c>
      <c r="B119" s="50" t="s">
        <v>380</v>
      </c>
      <c r="C119" s="50" t="s">
        <v>389</v>
      </c>
      <c r="D119" s="51" t="s">
        <v>382</v>
      </c>
      <c r="E119" s="51" t="s">
        <v>390</v>
      </c>
      <c r="F119" s="52">
        <v>14850000</v>
      </c>
      <c r="G119" s="53">
        <v>0</v>
      </c>
      <c r="H119" s="52">
        <f t="shared" si="2"/>
        <v>14850000</v>
      </c>
      <c r="I119" s="51" t="s">
        <v>316</v>
      </c>
    </row>
    <row r="120" spans="1:9" s="6" customFormat="1" x14ac:dyDescent="0.25">
      <c r="A120" s="50" t="s">
        <v>303</v>
      </c>
      <c r="B120" s="50" t="s">
        <v>380</v>
      </c>
      <c r="C120" s="50" t="s">
        <v>389</v>
      </c>
      <c r="D120" s="51" t="s">
        <v>382</v>
      </c>
      <c r="E120" s="51" t="s">
        <v>391</v>
      </c>
      <c r="F120" s="52">
        <v>1500000</v>
      </c>
      <c r="G120" s="53">
        <v>0</v>
      </c>
      <c r="H120" s="52">
        <f t="shared" si="2"/>
        <v>1500000</v>
      </c>
      <c r="I120" s="51" t="s">
        <v>316</v>
      </c>
    </row>
    <row r="121" spans="1:9" s="6" customFormat="1" x14ac:dyDescent="0.25">
      <c r="A121" s="50" t="s">
        <v>303</v>
      </c>
      <c r="B121" s="50" t="s">
        <v>380</v>
      </c>
      <c r="C121" s="50" t="s">
        <v>389</v>
      </c>
      <c r="D121" s="51" t="s">
        <v>382</v>
      </c>
      <c r="E121" s="51" t="s">
        <v>392</v>
      </c>
      <c r="F121" s="52">
        <v>4349000</v>
      </c>
      <c r="G121" s="53">
        <v>-3813445</v>
      </c>
      <c r="H121" s="52">
        <f t="shared" si="2"/>
        <v>535555</v>
      </c>
      <c r="I121" s="51" t="s">
        <v>316</v>
      </c>
    </row>
    <row r="122" spans="1:9" s="6" customFormat="1" x14ac:dyDescent="0.25">
      <c r="A122" s="50" t="s">
        <v>303</v>
      </c>
      <c r="B122" s="50" t="s">
        <v>393</v>
      </c>
      <c r="C122" s="50" t="s">
        <v>394</v>
      </c>
      <c r="D122" s="51" t="s">
        <v>382</v>
      </c>
      <c r="E122" s="51" t="s">
        <v>395</v>
      </c>
      <c r="F122" s="52">
        <v>1883196</v>
      </c>
      <c r="G122" s="53">
        <v>0</v>
      </c>
      <c r="H122" s="52">
        <f t="shared" si="2"/>
        <v>1883196</v>
      </c>
      <c r="I122" s="51" t="s">
        <v>308</v>
      </c>
    </row>
    <row r="123" spans="1:9" s="6" customFormat="1" x14ac:dyDescent="0.25">
      <c r="A123" s="50" t="s">
        <v>303</v>
      </c>
      <c r="B123" s="50" t="s">
        <v>393</v>
      </c>
      <c r="C123" s="50" t="s">
        <v>394</v>
      </c>
      <c r="D123" s="51" t="s">
        <v>382</v>
      </c>
      <c r="E123" s="51" t="s">
        <v>396</v>
      </c>
      <c r="F123" s="52">
        <v>31231539</v>
      </c>
      <c r="G123" s="53">
        <v>0</v>
      </c>
      <c r="H123" s="52">
        <f t="shared" si="2"/>
        <v>31231539</v>
      </c>
      <c r="I123" s="51" t="s">
        <v>308</v>
      </c>
    </row>
    <row r="124" spans="1:9" s="6" customFormat="1" x14ac:dyDescent="0.25">
      <c r="A124" s="50" t="s">
        <v>303</v>
      </c>
      <c r="B124" s="50" t="s">
        <v>393</v>
      </c>
      <c r="C124" s="50" t="s">
        <v>394</v>
      </c>
      <c r="D124" s="51" t="s">
        <v>382</v>
      </c>
      <c r="E124" s="51" t="s">
        <v>395</v>
      </c>
      <c r="F124" s="52">
        <v>15396540</v>
      </c>
      <c r="G124" s="53">
        <v>0</v>
      </c>
      <c r="H124" s="52">
        <f t="shared" si="2"/>
        <v>15396540</v>
      </c>
      <c r="I124" s="51" t="s">
        <v>316</v>
      </c>
    </row>
    <row r="125" spans="1:9" s="6" customFormat="1" x14ac:dyDescent="0.25">
      <c r="A125" s="50" t="s">
        <v>303</v>
      </c>
      <c r="B125" s="50" t="s">
        <v>393</v>
      </c>
      <c r="C125" s="50" t="s">
        <v>394</v>
      </c>
      <c r="D125" s="51" t="s">
        <v>382</v>
      </c>
      <c r="E125" s="51" t="s">
        <v>396</v>
      </c>
      <c r="F125" s="52">
        <v>88679831</v>
      </c>
      <c r="G125" s="53">
        <v>0</v>
      </c>
      <c r="H125" s="52">
        <f t="shared" si="2"/>
        <v>88679831</v>
      </c>
      <c r="I125" s="51" t="s">
        <v>316</v>
      </c>
    </row>
    <row r="126" spans="1:9" s="6" customFormat="1" x14ac:dyDescent="0.25">
      <c r="A126" s="50" t="s">
        <v>303</v>
      </c>
      <c r="B126" s="50" t="s">
        <v>393</v>
      </c>
      <c r="C126" s="50" t="s">
        <v>397</v>
      </c>
      <c r="D126" s="51" t="s">
        <v>382</v>
      </c>
      <c r="E126" s="51" t="s">
        <v>384</v>
      </c>
      <c r="F126" s="52">
        <v>469111</v>
      </c>
      <c r="G126" s="53">
        <v>0</v>
      </c>
      <c r="H126" s="52">
        <f t="shared" si="2"/>
        <v>469111</v>
      </c>
      <c r="I126" s="51" t="s">
        <v>308</v>
      </c>
    </row>
    <row r="127" spans="1:9" s="6" customFormat="1" x14ac:dyDescent="0.25">
      <c r="A127" s="50" t="s">
        <v>303</v>
      </c>
      <c r="B127" s="50" t="s">
        <v>393</v>
      </c>
      <c r="C127" s="50" t="s">
        <v>397</v>
      </c>
      <c r="D127" s="51" t="s">
        <v>382</v>
      </c>
      <c r="E127" s="51" t="s">
        <v>398</v>
      </c>
      <c r="F127" s="52">
        <v>13233889</v>
      </c>
      <c r="G127" s="53">
        <v>-2815000</v>
      </c>
      <c r="H127" s="52">
        <f t="shared" si="2"/>
        <v>10418889</v>
      </c>
      <c r="I127" s="51" t="s">
        <v>308</v>
      </c>
    </row>
    <row r="128" spans="1:9" s="6" customFormat="1" x14ac:dyDescent="0.25">
      <c r="A128" s="50" t="s">
        <v>303</v>
      </c>
      <c r="B128" s="50" t="s">
        <v>393</v>
      </c>
      <c r="C128" s="50" t="s">
        <v>397</v>
      </c>
      <c r="D128" s="51" t="s">
        <v>382</v>
      </c>
      <c r="E128" s="51" t="s">
        <v>384</v>
      </c>
      <c r="F128" s="52">
        <v>1435889</v>
      </c>
      <c r="G128" s="53">
        <v>0</v>
      </c>
      <c r="H128" s="52">
        <f t="shared" si="2"/>
        <v>1435889</v>
      </c>
      <c r="I128" s="51" t="s">
        <v>316</v>
      </c>
    </row>
    <row r="129" spans="1:9" s="6" customFormat="1" x14ac:dyDescent="0.25">
      <c r="A129" s="50" t="s">
        <v>303</v>
      </c>
      <c r="B129" s="50" t="s">
        <v>393</v>
      </c>
      <c r="C129" s="50" t="s">
        <v>397</v>
      </c>
      <c r="D129" s="51" t="s">
        <v>382</v>
      </c>
      <c r="E129" s="51" t="s">
        <v>398</v>
      </c>
      <c r="F129" s="52">
        <v>43626111</v>
      </c>
      <c r="G129" s="53">
        <v>-9854000</v>
      </c>
      <c r="H129" s="52">
        <f t="shared" si="2"/>
        <v>33772111</v>
      </c>
      <c r="I129" s="51" t="s">
        <v>316</v>
      </c>
    </row>
    <row r="130" spans="1:9" s="6" customFormat="1" x14ac:dyDescent="0.25">
      <c r="A130" s="50" t="s">
        <v>303</v>
      </c>
      <c r="B130" s="50" t="s">
        <v>399</v>
      </c>
      <c r="C130" s="50" t="s">
        <v>400</v>
      </c>
      <c r="D130" s="51" t="s">
        <v>382</v>
      </c>
      <c r="E130" s="51" t="s">
        <v>384</v>
      </c>
      <c r="F130" s="52">
        <v>1002509</v>
      </c>
      <c r="G130" s="53">
        <v>0</v>
      </c>
      <c r="H130" s="52">
        <f t="shared" si="2"/>
        <v>1002509</v>
      </c>
      <c r="I130" s="51" t="s">
        <v>308</v>
      </c>
    </row>
    <row r="131" spans="1:9" s="6" customFormat="1" x14ac:dyDescent="0.25">
      <c r="A131" s="50" t="s">
        <v>303</v>
      </c>
      <c r="B131" s="50" t="s">
        <v>399</v>
      </c>
      <c r="C131" s="50" t="s">
        <v>400</v>
      </c>
      <c r="D131" s="51" t="s">
        <v>382</v>
      </c>
      <c r="E131" s="51" t="s">
        <v>401</v>
      </c>
      <c r="F131" s="52">
        <v>8600000</v>
      </c>
      <c r="G131" s="53">
        <v>0</v>
      </c>
      <c r="H131" s="52">
        <f t="shared" si="2"/>
        <v>8600000</v>
      </c>
      <c r="I131" s="51" t="s">
        <v>308</v>
      </c>
    </row>
    <row r="132" spans="1:9" s="6" customFormat="1" x14ac:dyDescent="0.25">
      <c r="A132" s="50" t="s">
        <v>303</v>
      </c>
      <c r="B132" s="50" t="s">
        <v>399</v>
      </c>
      <c r="C132" s="50" t="s">
        <v>400</v>
      </c>
      <c r="D132" s="51" t="s">
        <v>382</v>
      </c>
      <c r="E132" s="51" t="s">
        <v>402</v>
      </c>
      <c r="F132" s="52">
        <v>10855491</v>
      </c>
      <c r="G132" s="53">
        <v>0</v>
      </c>
      <c r="H132" s="52">
        <f t="shared" si="2"/>
        <v>10855491</v>
      </c>
      <c r="I132" s="51" t="s">
        <v>308</v>
      </c>
    </row>
    <row r="133" spans="1:9" s="6" customFormat="1" x14ac:dyDescent="0.25">
      <c r="A133" s="50" t="s">
        <v>303</v>
      </c>
      <c r="B133" s="50" t="s">
        <v>399</v>
      </c>
      <c r="C133" s="50" t="s">
        <v>400</v>
      </c>
      <c r="D133" s="51" t="s">
        <v>382</v>
      </c>
      <c r="E133" s="51" t="s">
        <v>384</v>
      </c>
      <c r="F133" s="52">
        <v>2809891</v>
      </c>
      <c r="G133" s="53">
        <v>0</v>
      </c>
      <c r="H133" s="52">
        <f t="shared" si="2"/>
        <v>2809891</v>
      </c>
      <c r="I133" s="51" t="s">
        <v>316</v>
      </c>
    </row>
    <row r="134" spans="1:9" s="6" customFormat="1" x14ac:dyDescent="0.25">
      <c r="A134" s="50" t="s">
        <v>303</v>
      </c>
      <c r="B134" s="50" t="s">
        <v>399</v>
      </c>
      <c r="C134" s="50" t="s">
        <v>400</v>
      </c>
      <c r="D134" s="51" t="s">
        <v>382</v>
      </c>
      <c r="E134" s="51" t="s">
        <v>401</v>
      </c>
      <c r="F134" s="52">
        <v>14750000</v>
      </c>
      <c r="G134" s="53">
        <v>0</v>
      </c>
      <c r="H134" s="52">
        <f t="shared" si="2"/>
        <v>14750000</v>
      </c>
      <c r="I134" s="51" t="s">
        <v>316</v>
      </c>
    </row>
    <row r="135" spans="1:9" s="6" customFormat="1" x14ac:dyDescent="0.25">
      <c r="A135" s="50" t="s">
        <v>303</v>
      </c>
      <c r="B135" s="50" t="s">
        <v>399</v>
      </c>
      <c r="C135" s="50" t="s">
        <v>400</v>
      </c>
      <c r="D135" s="51" t="s">
        <v>382</v>
      </c>
      <c r="E135" s="51" t="s">
        <v>402</v>
      </c>
      <c r="F135" s="52">
        <v>31572665</v>
      </c>
      <c r="G135" s="53">
        <v>0</v>
      </c>
      <c r="H135" s="52">
        <f t="shared" si="2"/>
        <v>31572665</v>
      </c>
      <c r="I135" s="51" t="s">
        <v>316</v>
      </c>
    </row>
    <row r="136" spans="1:9" s="6" customFormat="1" x14ac:dyDescent="0.25">
      <c r="A136" s="50" t="s">
        <v>303</v>
      </c>
      <c r="B136" s="50" t="s">
        <v>399</v>
      </c>
      <c r="C136" s="50" t="s">
        <v>403</v>
      </c>
      <c r="D136" s="51" t="s">
        <v>382</v>
      </c>
      <c r="E136" s="51" t="s">
        <v>384</v>
      </c>
      <c r="F136" s="52">
        <v>400000</v>
      </c>
      <c r="G136" s="53">
        <v>0</v>
      </c>
      <c r="H136" s="52">
        <f t="shared" si="2"/>
        <v>400000</v>
      </c>
      <c r="I136" s="51" t="s">
        <v>308</v>
      </c>
    </row>
    <row r="137" spans="1:9" s="6" customFormat="1" x14ac:dyDescent="0.25">
      <c r="A137" s="50" t="s">
        <v>303</v>
      </c>
      <c r="B137" s="50" t="s">
        <v>399</v>
      </c>
      <c r="C137" s="50" t="s">
        <v>403</v>
      </c>
      <c r="D137" s="51" t="s">
        <v>382</v>
      </c>
      <c r="E137" s="51" t="s">
        <v>404</v>
      </c>
      <c r="F137" s="52">
        <v>2100007</v>
      </c>
      <c r="G137" s="53">
        <v>0</v>
      </c>
      <c r="H137" s="52">
        <f t="shared" si="2"/>
        <v>2100007</v>
      </c>
      <c r="I137" s="51" t="s">
        <v>308</v>
      </c>
    </row>
    <row r="138" spans="1:9" s="6" customFormat="1" x14ac:dyDescent="0.25">
      <c r="A138" s="50" t="s">
        <v>303</v>
      </c>
      <c r="B138" s="50" t="s">
        <v>399</v>
      </c>
      <c r="C138" s="50" t="s">
        <v>403</v>
      </c>
      <c r="D138" s="51" t="s">
        <v>382</v>
      </c>
      <c r="E138" s="51" t="s">
        <v>384</v>
      </c>
      <c r="F138" s="52">
        <v>1600000</v>
      </c>
      <c r="G138" s="53">
        <v>0</v>
      </c>
      <c r="H138" s="52">
        <f t="shared" si="2"/>
        <v>1600000</v>
      </c>
      <c r="I138" s="51" t="s">
        <v>316</v>
      </c>
    </row>
    <row r="139" spans="1:9" s="6" customFormat="1" x14ac:dyDescent="0.25">
      <c r="A139" s="50" t="s">
        <v>303</v>
      </c>
      <c r="B139" s="50" t="s">
        <v>399</v>
      </c>
      <c r="C139" s="50" t="s">
        <v>403</v>
      </c>
      <c r="D139" s="51" t="s">
        <v>382</v>
      </c>
      <c r="E139" s="51" t="s">
        <v>404</v>
      </c>
      <c r="F139" s="52">
        <v>13400000</v>
      </c>
      <c r="G139" s="53">
        <v>0</v>
      </c>
      <c r="H139" s="52">
        <f t="shared" si="2"/>
        <v>13400000</v>
      </c>
      <c r="I139" s="51" t="s">
        <v>316</v>
      </c>
    </row>
    <row r="140" spans="1:9" s="6" customFormat="1" x14ac:dyDescent="0.25">
      <c r="A140" s="50" t="s">
        <v>303</v>
      </c>
      <c r="B140" s="50" t="s">
        <v>399</v>
      </c>
      <c r="C140" s="50" t="s">
        <v>405</v>
      </c>
      <c r="D140" s="51" t="s">
        <v>382</v>
      </c>
      <c r="E140" s="51" t="s">
        <v>406</v>
      </c>
      <c r="F140" s="52">
        <v>2386000</v>
      </c>
      <c r="G140" s="53">
        <v>0</v>
      </c>
      <c r="H140" s="52">
        <f t="shared" si="2"/>
        <v>2386000</v>
      </c>
      <c r="I140" s="51" t="s">
        <v>308</v>
      </c>
    </row>
    <row r="141" spans="1:9" s="6" customFormat="1" x14ac:dyDescent="0.25">
      <c r="A141" s="50" t="s">
        <v>303</v>
      </c>
      <c r="B141" s="50" t="s">
        <v>399</v>
      </c>
      <c r="C141" s="50" t="s">
        <v>405</v>
      </c>
      <c r="D141" s="51" t="s">
        <v>382</v>
      </c>
      <c r="E141" s="51" t="s">
        <v>407</v>
      </c>
      <c r="F141" s="52">
        <v>4890000</v>
      </c>
      <c r="G141" s="53">
        <v>0</v>
      </c>
      <c r="H141" s="52">
        <f t="shared" si="2"/>
        <v>4890000</v>
      </c>
      <c r="I141" s="51" t="s">
        <v>308</v>
      </c>
    </row>
    <row r="142" spans="1:9" s="6" customFormat="1" x14ac:dyDescent="0.25">
      <c r="A142" s="50" t="s">
        <v>303</v>
      </c>
      <c r="B142" s="50" t="s">
        <v>399</v>
      </c>
      <c r="C142" s="50" t="s">
        <v>405</v>
      </c>
      <c r="D142" s="51" t="s">
        <v>382</v>
      </c>
      <c r="E142" s="51" t="s">
        <v>408</v>
      </c>
      <c r="F142" s="52">
        <v>9900000</v>
      </c>
      <c r="G142" s="53">
        <v>0</v>
      </c>
      <c r="H142" s="52">
        <f t="shared" si="2"/>
        <v>9900000</v>
      </c>
      <c r="I142" s="51" t="s">
        <v>308</v>
      </c>
    </row>
    <row r="143" spans="1:9" s="6" customFormat="1" x14ac:dyDescent="0.25">
      <c r="A143" s="50" t="s">
        <v>303</v>
      </c>
      <c r="B143" s="50" t="s">
        <v>399</v>
      </c>
      <c r="C143" s="50" t="s">
        <v>405</v>
      </c>
      <c r="D143" s="51" t="s">
        <v>382</v>
      </c>
      <c r="E143" s="51" t="s">
        <v>406</v>
      </c>
      <c r="F143" s="52">
        <v>21404444</v>
      </c>
      <c r="G143" s="53">
        <v>0</v>
      </c>
      <c r="H143" s="52">
        <f t="shared" si="2"/>
        <v>21404444</v>
      </c>
      <c r="I143" s="51" t="s">
        <v>316</v>
      </c>
    </row>
    <row r="144" spans="1:9" s="6" customFormat="1" x14ac:dyDescent="0.25">
      <c r="A144" s="50" t="s">
        <v>303</v>
      </c>
      <c r="B144" s="50" t="s">
        <v>399</v>
      </c>
      <c r="C144" s="50" t="s">
        <v>405</v>
      </c>
      <c r="D144" s="51" t="s">
        <v>382</v>
      </c>
      <c r="E144" s="51" t="s">
        <v>407</v>
      </c>
      <c r="F144" s="52">
        <v>18116000</v>
      </c>
      <c r="G144" s="53">
        <v>0</v>
      </c>
      <c r="H144" s="52">
        <f t="shared" si="2"/>
        <v>18116000</v>
      </c>
      <c r="I144" s="51" t="s">
        <v>316</v>
      </c>
    </row>
    <row r="145" spans="1:9" s="6" customFormat="1" x14ac:dyDescent="0.25">
      <c r="A145" s="50" t="s">
        <v>303</v>
      </c>
      <c r="B145" s="50" t="s">
        <v>399</v>
      </c>
      <c r="C145" s="50" t="s">
        <v>405</v>
      </c>
      <c r="D145" s="51" t="s">
        <v>382</v>
      </c>
      <c r="E145" s="51" t="s">
        <v>408</v>
      </c>
      <c r="F145" s="52">
        <v>38100000</v>
      </c>
      <c r="G145" s="53">
        <v>0</v>
      </c>
      <c r="H145" s="52">
        <f t="shared" si="2"/>
        <v>38100000</v>
      </c>
      <c r="I145" s="51" t="s">
        <v>316</v>
      </c>
    </row>
    <row r="146" spans="1:9" s="6" customFormat="1" x14ac:dyDescent="0.25">
      <c r="A146" s="50" t="s">
        <v>303</v>
      </c>
      <c r="B146" s="50" t="s">
        <v>399</v>
      </c>
      <c r="C146" s="50" t="s">
        <v>409</v>
      </c>
      <c r="D146" s="51" t="s">
        <v>382</v>
      </c>
      <c r="E146" s="51" t="s">
        <v>410</v>
      </c>
      <c r="F146" s="52">
        <v>9401719</v>
      </c>
      <c r="G146" s="53">
        <v>-825000</v>
      </c>
      <c r="H146" s="52">
        <f t="shared" si="2"/>
        <v>8576719</v>
      </c>
      <c r="I146" s="51" t="s">
        <v>308</v>
      </c>
    </row>
    <row r="147" spans="1:9" s="6" customFormat="1" x14ac:dyDescent="0.25">
      <c r="A147" s="50" t="s">
        <v>303</v>
      </c>
      <c r="B147" s="50" t="s">
        <v>399</v>
      </c>
      <c r="C147" s="50" t="s">
        <v>409</v>
      </c>
      <c r="D147" s="51" t="s">
        <v>382</v>
      </c>
      <c r="E147" s="51" t="s">
        <v>410</v>
      </c>
      <c r="F147" s="52">
        <v>28265024</v>
      </c>
      <c r="G147" s="53">
        <v>-3859000</v>
      </c>
      <c r="H147" s="52">
        <f t="shared" si="2"/>
        <v>24406024</v>
      </c>
      <c r="I147" s="51" t="s">
        <v>316</v>
      </c>
    </row>
    <row r="148" spans="1:9" s="6" customFormat="1" x14ac:dyDescent="0.25">
      <c r="A148" s="50" t="s">
        <v>303</v>
      </c>
      <c r="B148" s="50" t="s">
        <v>411</v>
      </c>
      <c r="C148" s="50" t="s">
        <v>412</v>
      </c>
      <c r="D148" s="51" t="s">
        <v>306</v>
      </c>
      <c r="E148" s="51" t="s">
        <v>374</v>
      </c>
      <c r="F148" s="52">
        <v>10022742</v>
      </c>
      <c r="G148" s="53">
        <v>0</v>
      </c>
      <c r="H148" s="52">
        <f t="shared" si="2"/>
        <v>10022742</v>
      </c>
      <c r="I148" s="51" t="s">
        <v>308</v>
      </c>
    </row>
    <row r="149" spans="1:9" s="6" customFormat="1" x14ac:dyDescent="0.25">
      <c r="A149" s="50" t="s">
        <v>303</v>
      </c>
      <c r="B149" s="50" t="s">
        <v>411</v>
      </c>
      <c r="C149" s="50" t="s">
        <v>412</v>
      </c>
      <c r="D149" s="51" t="s">
        <v>306</v>
      </c>
      <c r="E149" s="51" t="s">
        <v>379</v>
      </c>
      <c r="F149" s="52">
        <v>8138658</v>
      </c>
      <c r="G149" s="53">
        <v>0</v>
      </c>
      <c r="H149" s="52">
        <f t="shared" si="2"/>
        <v>8138658</v>
      </c>
      <c r="I149" s="51" t="s">
        <v>308</v>
      </c>
    </row>
    <row r="150" spans="1:9" s="6" customFormat="1" x14ac:dyDescent="0.25">
      <c r="A150" s="50" t="s">
        <v>303</v>
      </c>
      <c r="B150" s="50" t="s">
        <v>411</v>
      </c>
      <c r="C150" s="50" t="s">
        <v>412</v>
      </c>
      <c r="D150" s="51" t="s">
        <v>306</v>
      </c>
      <c r="E150" s="51" t="s">
        <v>413</v>
      </c>
      <c r="F150" s="52">
        <v>3238600</v>
      </c>
      <c r="G150" s="53">
        <v>0</v>
      </c>
      <c r="H150" s="52">
        <f t="shared" si="2"/>
        <v>3238600</v>
      </c>
      <c r="I150" s="51" t="s">
        <v>308</v>
      </c>
    </row>
    <row r="151" spans="1:9" s="6" customFormat="1" x14ac:dyDescent="0.25">
      <c r="A151" s="50" t="s">
        <v>303</v>
      </c>
      <c r="B151" s="50" t="s">
        <v>411</v>
      </c>
      <c r="C151" s="50" t="s">
        <v>412</v>
      </c>
      <c r="D151" s="51" t="s">
        <v>306</v>
      </c>
      <c r="E151" s="51" t="s">
        <v>414</v>
      </c>
      <c r="F151" s="52">
        <v>600000</v>
      </c>
      <c r="G151" s="53">
        <v>0</v>
      </c>
      <c r="H151" s="52">
        <f t="shared" si="2"/>
        <v>600000</v>
      </c>
      <c r="I151" s="51" t="s">
        <v>308</v>
      </c>
    </row>
    <row r="152" spans="1:9" s="6" customFormat="1" x14ac:dyDescent="0.25">
      <c r="A152" s="50" t="s">
        <v>303</v>
      </c>
      <c r="B152" s="50" t="s">
        <v>411</v>
      </c>
      <c r="C152" s="50" t="s">
        <v>412</v>
      </c>
      <c r="D152" s="51" t="s">
        <v>306</v>
      </c>
      <c r="E152" s="51" t="s">
        <v>374</v>
      </c>
      <c r="F152" s="52">
        <v>24468762</v>
      </c>
      <c r="G152" s="53">
        <v>0</v>
      </c>
      <c r="H152" s="52">
        <f t="shared" si="2"/>
        <v>24468762</v>
      </c>
      <c r="I152" s="51" t="s">
        <v>316</v>
      </c>
    </row>
    <row r="153" spans="1:9" s="6" customFormat="1" x14ac:dyDescent="0.25">
      <c r="A153" s="50" t="s">
        <v>303</v>
      </c>
      <c r="B153" s="50" t="s">
        <v>411</v>
      </c>
      <c r="C153" s="50" t="s">
        <v>412</v>
      </c>
      <c r="D153" s="51" t="s">
        <v>306</v>
      </c>
      <c r="E153" s="51" t="s">
        <v>379</v>
      </c>
      <c r="F153" s="52">
        <v>28271608</v>
      </c>
      <c r="G153" s="53">
        <v>0</v>
      </c>
      <c r="H153" s="52">
        <f t="shared" si="2"/>
        <v>28271608</v>
      </c>
      <c r="I153" s="51" t="s">
        <v>316</v>
      </c>
    </row>
    <row r="154" spans="1:9" s="6" customFormat="1" x14ac:dyDescent="0.25">
      <c r="A154" s="50" t="s">
        <v>303</v>
      </c>
      <c r="B154" s="50" t="s">
        <v>411</v>
      </c>
      <c r="C154" s="50" t="s">
        <v>412</v>
      </c>
      <c r="D154" s="51" t="s">
        <v>306</v>
      </c>
      <c r="E154" s="51" t="s">
        <v>413</v>
      </c>
      <c r="F154" s="52">
        <v>19358630</v>
      </c>
      <c r="G154" s="53">
        <v>0</v>
      </c>
      <c r="H154" s="52">
        <f t="shared" si="2"/>
        <v>19358630</v>
      </c>
      <c r="I154" s="51" t="s">
        <v>316</v>
      </c>
    </row>
    <row r="155" spans="1:9" s="6" customFormat="1" x14ac:dyDescent="0.25">
      <c r="A155" s="50" t="s">
        <v>303</v>
      </c>
      <c r="B155" s="50" t="s">
        <v>411</v>
      </c>
      <c r="C155" s="50" t="s">
        <v>412</v>
      </c>
      <c r="D155" s="51" t="s">
        <v>306</v>
      </c>
      <c r="E155" s="51" t="s">
        <v>414</v>
      </c>
      <c r="F155" s="52">
        <v>245000</v>
      </c>
      <c r="G155" s="53">
        <v>0</v>
      </c>
      <c r="H155" s="52">
        <f t="shared" si="2"/>
        <v>245000</v>
      </c>
      <c r="I155" s="51" t="s">
        <v>316</v>
      </c>
    </row>
    <row r="156" spans="1:9" s="6" customFormat="1" x14ac:dyDescent="0.25">
      <c r="A156" s="50" t="s">
        <v>303</v>
      </c>
      <c r="B156" s="50" t="s">
        <v>411</v>
      </c>
      <c r="C156" s="50" t="s">
        <v>415</v>
      </c>
      <c r="D156" s="51" t="s">
        <v>306</v>
      </c>
      <c r="E156" s="51" t="s">
        <v>374</v>
      </c>
      <c r="F156" s="52">
        <v>3367000</v>
      </c>
      <c r="G156" s="53">
        <v>0</v>
      </c>
      <c r="H156" s="52">
        <f t="shared" si="2"/>
        <v>3367000</v>
      </c>
      <c r="I156" s="51" t="s">
        <v>308</v>
      </c>
    </row>
    <row r="157" spans="1:9" s="6" customFormat="1" x14ac:dyDescent="0.25">
      <c r="A157" s="50" t="s">
        <v>303</v>
      </c>
      <c r="B157" s="50" t="s">
        <v>411</v>
      </c>
      <c r="C157" s="50" t="s">
        <v>415</v>
      </c>
      <c r="D157" s="51" t="s">
        <v>306</v>
      </c>
      <c r="E157" s="51" t="s">
        <v>379</v>
      </c>
      <c r="F157" s="52">
        <v>4266000</v>
      </c>
      <c r="G157" s="53">
        <v>0</v>
      </c>
      <c r="H157" s="52">
        <f t="shared" si="2"/>
        <v>4266000</v>
      </c>
      <c r="I157" s="51" t="s">
        <v>308</v>
      </c>
    </row>
    <row r="158" spans="1:9" s="6" customFormat="1" x14ac:dyDescent="0.25">
      <c r="A158" s="50" t="s">
        <v>303</v>
      </c>
      <c r="B158" s="50" t="s">
        <v>411</v>
      </c>
      <c r="C158" s="50" t="s">
        <v>415</v>
      </c>
      <c r="D158" s="51" t="s">
        <v>306</v>
      </c>
      <c r="E158" s="51" t="s">
        <v>413</v>
      </c>
      <c r="F158" s="52">
        <v>3367000</v>
      </c>
      <c r="G158" s="53">
        <v>0</v>
      </c>
      <c r="H158" s="52">
        <f t="shared" si="2"/>
        <v>3367000</v>
      </c>
      <c r="I158" s="51" t="s">
        <v>308</v>
      </c>
    </row>
    <row r="159" spans="1:9" s="6" customFormat="1" x14ac:dyDescent="0.25">
      <c r="A159" s="50" t="s">
        <v>303</v>
      </c>
      <c r="B159" s="50" t="s">
        <v>411</v>
      </c>
      <c r="C159" s="50" t="s">
        <v>415</v>
      </c>
      <c r="D159" s="51" t="s">
        <v>306</v>
      </c>
      <c r="E159" s="51" t="s">
        <v>374</v>
      </c>
      <c r="F159" s="52">
        <v>29342513</v>
      </c>
      <c r="G159" s="53">
        <v>-2000000</v>
      </c>
      <c r="H159" s="52">
        <f t="shared" si="2"/>
        <v>27342513</v>
      </c>
      <c r="I159" s="51" t="s">
        <v>316</v>
      </c>
    </row>
    <row r="160" spans="1:9" s="6" customFormat="1" x14ac:dyDescent="0.25">
      <c r="A160" s="50" t="s">
        <v>303</v>
      </c>
      <c r="B160" s="50" t="s">
        <v>411</v>
      </c>
      <c r="C160" s="50" t="s">
        <v>415</v>
      </c>
      <c r="D160" s="51" t="s">
        <v>306</v>
      </c>
      <c r="E160" s="51" t="s">
        <v>379</v>
      </c>
      <c r="F160" s="52">
        <v>23106247</v>
      </c>
      <c r="G160" s="53">
        <v>-8300000</v>
      </c>
      <c r="H160" s="52">
        <f t="shared" si="2"/>
        <v>14806247</v>
      </c>
      <c r="I160" s="51" t="s">
        <v>316</v>
      </c>
    </row>
    <row r="161" spans="1:9" s="6" customFormat="1" x14ac:dyDescent="0.25">
      <c r="A161" s="50" t="s">
        <v>303</v>
      </c>
      <c r="B161" s="50" t="s">
        <v>411</v>
      </c>
      <c r="C161" s="50" t="s">
        <v>415</v>
      </c>
      <c r="D161" s="51" t="s">
        <v>306</v>
      </c>
      <c r="E161" s="51" t="s">
        <v>413</v>
      </c>
      <c r="F161" s="52">
        <v>17448240</v>
      </c>
      <c r="G161" s="53">
        <v>-2000000</v>
      </c>
      <c r="H161" s="52">
        <f t="shared" si="2"/>
        <v>15448240</v>
      </c>
      <c r="I161" s="51" t="s">
        <v>316</v>
      </c>
    </row>
    <row r="162" spans="1:9" s="6" customFormat="1" x14ac:dyDescent="0.25">
      <c r="A162" s="50" t="s">
        <v>303</v>
      </c>
      <c r="B162" s="50" t="s">
        <v>411</v>
      </c>
      <c r="C162" s="50" t="s">
        <v>415</v>
      </c>
      <c r="D162" s="51" t="s">
        <v>306</v>
      </c>
      <c r="E162" s="51" t="s">
        <v>414</v>
      </c>
      <c r="F162" s="52">
        <v>490000</v>
      </c>
      <c r="G162" s="53">
        <v>0</v>
      </c>
      <c r="H162" s="52">
        <f t="shared" si="2"/>
        <v>490000</v>
      </c>
      <c r="I162" s="51" t="s">
        <v>316</v>
      </c>
    </row>
    <row r="163" spans="1:9" s="6" customFormat="1" x14ac:dyDescent="0.25">
      <c r="A163" s="50" t="s">
        <v>303</v>
      </c>
      <c r="B163" s="50" t="s">
        <v>416</v>
      </c>
      <c r="C163" s="50" t="s">
        <v>417</v>
      </c>
      <c r="D163" s="51" t="s">
        <v>306</v>
      </c>
      <c r="E163" s="51" t="s">
        <v>311</v>
      </c>
      <c r="F163" s="52">
        <v>0</v>
      </c>
      <c r="G163" s="53">
        <v>1267451</v>
      </c>
      <c r="H163" s="52">
        <f>F163+G163</f>
        <v>1267451</v>
      </c>
      <c r="I163" s="51" t="s">
        <v>308</v>
      </c>
    </row>
    <row r="164" spans="1:9" s="6" customFormat="1" x14ac:dyDescent="0.25">
      <c r="A164" s="50" t="s">
        <v>303</v>
      </c>
      <c r="B164" s="50" t="s">
        <v>416</v>
      </c>
      <c r="C164" s="50" t="s">
        <v>417</v>
      </c>
      <c r="D164" s="51" t="s">
        <v>306</v>
      </c>
      <c r="E164" s="51" t="s">
        <v>418</v>
      </c>
      <c r="F164" s="52">
        <v>0</v>
      </c>
      <c r="G164" s="53">
        <v>1267451</v>
      </c>
      <c r="H164" s="52">
        <f>F164+G164</f>
        <v>1267451</v>
      </c>
      <c r="I164" s="51" t="s">
        <v>308</v>
      </c>
    </row>
    <row r="165" spans="1:9" s="6" customFormat="1" x14ac:dyDescent="0.25">
      <c r="A165" s="50" t="s">
        <v>303</v>
      </c>
      <c r="B165" s="50" t="s">
        <v>416</v>
      </c>
      <c r="C165" s="50" t="s">
        <v>417</v>
      </c>
      <c r="D165" s="51" t="s">
        <v>306</v>
      </c>
      <c r="E165" s="51" t="s">
        <v>419</v>
      </c>
      <c r="F165" s="52">
        <v>8674698</v>
      </c>
      <c r="G165" s="53">
        <v>0</v>
      </c>
      <c r="H165" s="52">
        <f>F165+G165</f>
        <v>8674698</v>
      </c>
      <c r="I165" s="51" t="s">
        <v>308</v>
      </c>
    </row>
    <row r="166" spans="1:9" s="6" customFormat="1" x14ac:dyDescent="0.25">
      <c r="A166" s="50" t="s">
        <v>303</v>
      </c>
      <c r="B166" s="50" t="s">
        <v>416</v>
      </c>
      <c r="C166" s="50" t="s">
        <v>417</v>
      </c>
      <c r="D166" s="51" t="s">
        <v>306</v>
      </c>
      <c r="E166" s="51" t="s">
        <v>311</v>
      </c>
      <c r="F166" s="52">
        <v>0</v>
      </c>
      <c r="G166" s="53">
        <v>4282549</v>
      </c>
      <c r="H166" s="52">
        <f t="shared" si="2"/>
        <v>4282549</v>
      </c>
      <c r="I166" s="51" t="s">
        <v>316</v>
      </c>
    </row>
    <row r="167" spans="1:9" s="6" customFormat="1" x14ac:dyDescent="0.25">
      <c r="A167" s="50" t="s">
        <v>303</v>
      </c>
      <c r="B167" s="50" t="s">
        <v>416</v>
      </c>
      <c r="C167" s="50" t="s">
        <v>417</v>
      </c>
      <c r="D167" s="51" t="s">
        <v>306</v>
      </c>
      <c r="E167" s="51" t="s">
        <v>418</v>
      </c>
      <c r="F167" s="52">
        <v>0</v>
      </c>
      <c r="G167" s="53">
        <v>4282549</v>
      </c>
      <c r="H167" s="52">
        <f t="shared" si="2"/>
        <v>4282549</v>
      </c>
      <c r="I167" s="51" t="s">
        <v>316</v>
      </c>
    </row>
    <row r="168" spans="1:9" s="6" customFormat="1" x14ac:dyDescent="0.25">
      <c r="A168" s="50" t="s">
        <v>303</v>
      </c>
      <c r="B168" s="50" t="s">
        <v>416</v>
      </c>
      <c r="C168" s="50" t="s">
        <v>417</v>
      </c>
      <c r="D168" s="51" t="s">
        <v>306</v>
      </c>
      <c r="E168" s="51" t="s">
        <v>419</v>
      </c>
      <c r="F168" s="52">
        <v>26325302</v>
      </c>
      <c r="G168" s="53">
        <v>0</v>
      </c>
      <c r="H168" s="52">
        <f t="shared" si="2"/>
        <v>26325302</v>
      </c>
      <c r="I168" s="51" t="s">
        <v>316</v>
      </c>
    </row>
    <row r="169" spans="1:9" s="6" customFormat="1" x14ac:dyDescent="0.25">
      <c r="A169" s="50" t="s">
        <v>303</v>
      </c>
      <c r="B169" s="50" t="s">
        <v>420</v>
      </c>
      <c r="C169" s="50" t="s">
        <v>397</v>
      </c>
      <c r="D169" s="51" t="s">
        <v>382</v>
      </c>
      <c r="E169" s="51" t="s">
        <v>398</v>
      </c>
      <c r="F169" s="52">
        <v>0</v>
      </c>
      <c r="G169" s="53">
        <v>6678000</v>
      </c>
      <c r="H169" s="52">
        <f t="shared" si="2"/>
        <v>6678000</v>
      </c>
      <c r="I169" s="51" t="s">
        <v>308</v>
      </c>
    </row>
    <row r="170" spans="1:9" s="6" customFormat="1" x14ac:dyDescent="0.25">
      <c r="A170" s="50" t="s">
        <v>303</v>
      </c>
      <c r="B170" s="50" t="s">
        <v>420</v>
      </c>
      <c r="C170" s="50" t="s">
        <v>397</v>
      </c>
      <c r="D170" s="51" t="s">
        <v>382</v>
      </c>
      <c r="E170" s="51" t="s">
        <v>398</v>
      </c>
      <c r="F170" s="52">
        <v>0</v>
      </c>
      <c r="G170" s="53">
        <v>15506000</v>
      </c>
      <c r="H170" s="52">
        <f t="shared" si="2"/>
        <v>15506000</v>
      </c>
      <c r="I170" s="51" t="s">
        <v>316</v>
      </c>
    </row>
    <row r="171" spans="1:9" s="6" customFormat="1" x14ac:dyDescent="0.25">
      <c r="A171" s="50" t="s">
        <v>303</v>
      </c>
      <c r="B171" s="50" t="s">
        <v>421</v>
      </c>
      <c r="C171" s="50" t="s">
        <v>422</v>
      </c>
      <c r="D171" s="51" t="s">
        <v>306</v>
      </c>
      <c r="E171" s="51" t="s">
        <v>423</v>
      </c>
      <c r="F171" s="52">
        <v>932526</v>
      </c>
      <c r="G171" s="53">
        <v>0</v>
      </c>
      <c r="H171" s="52">
        <f t="shared" si="2"/>
        <v>932526</v>
      </c>
      <c r="I171" s="51" t="s">
        <v>308</v>
      </c>
    </row>
    <row r="172" spans="1:9" s="6" customFormat="1" x14ac:dyDescent="0.25">
      <c r="A172" s="50" t="s">
        <v>303</v>
      </c>
      <c r="B172" s="50" t="s">
        <v>421</v>
      </c>
      <c r="C172" s="50" t="s">
        <v>422</v>
      </c>
      <c r="D172" s="51" t="s">
        <v>306</v>
      </c>
      <c r="E172" s="51" t="s">
        <v>424</v>
      </c>
      <c r="F172" s="52">
        <v>13080042</v>
      </c>
      <c r="G172" s="53">
        <v>0</v>
      </c>
      <c r="H172" s="52">
        <f t="shared" si="2"/>
        <v>13080042</v>
      </c>
      <c r="I172" s="51" t="s">
        <v>308</v>
      </c>
    </row>
    <row r="173" spans="1:9" s="6" customFormat="1" x14ac:dyDescent="0.25">
      <c r="A173" s="50" t="s">
        <v>303</v>
      </c>
      <c r="B173" s="50" t="s">
        <v>421</v>
      </c>
      <c r="C173" s="50" t="s">
        <v>422</v>
      </c>
      <c r="D173" s="51" t="s">
        <v>306</v>
      </c>
      <c r="E173" s="51" t="s">
        <v>425</v>
      </c>
      <c r="F173" s="52">
        <v>180046</v>
      </c>
      <c r="G173" s="53">
        <v>0</v>
      </c>
      <c r="H173" s="52">
        <f t="shared" si="2"/>
        <v>180046</v>
      </c>
      <c r="I173" s="51" t="s">
        <v>308</v>
      </c>
    </row>
    <row r="174" spans="1:9" s="6" customFormat="1" x14ac:dyDescent="0.25">
      <c r="A174" s="50" t="s">
        <v>303</v>
      </c>
      <c r="B174" s="50" t="s">
        <v>421</v>
      </c>
      <c r="C174" s="50" t="s">
        <v>422</v>
      </c>
      <c r="D174" s="51" t="s">
        <v>306</v>
      </c>
      <c r="E174" s="51" t="s">
        <v>426</v>
      </c>
      <c r="F174" s="52">
        <v>756122</v>
      </c>
      <c r="G174" s="53">
        <v>0</v>
      </c>
      <c r="H174" s="52">
        <f t="shared" ref="H174:H186" si="3">F174+G174</f>
        <v>756122</v>
      </c>
      <c r="I174" s="51" t="s">
        <v>308</v>
      </c>
    </row>
    <row r="175" spans="1:9" s="6" customFormat="1" x14ac:dyDescent="0.25">
      <c r="A175" s="50" t="s">
        <v>303</v>
      </c>
      <c r="B175" s="50" t="s">
        <v>421</v>
      </c>
      <c r="C175" s="50" t="s">
        <v>422</v>
      </c>
      <c r="D175" s="51" t="s">
        <v>306</v>
      </c>
      <c r="E175" s="51" t="s">
        <v>423</v>
      </c>
      <c r="F175" s="52">
        <v>2816090</v>
      </c>
      <c r="G175" s="53">
        <v>0</v>
      </c>
      <c r="H175" s="52">
        <f t="shared" si="3"/>
        <v>2816090</v>
      </c>
      <c r="I175" s="51" t="s">
        <v>316</v>
      </c>
    </row>
    <row r="176" spans="1:9" s="6" customFormat="1" x14ac:dyDescent="0.25">
      <c r="A176" s="50" t="s">
        <v>303</v>
      </c>
      <c r="B176" s="50" t="s">
        <v>421</v>
      </c>
      <c r="C176" s="50" t="s">
        <v>422</v>
      </c>
      <c r="D176" s="51" t="s">
        <v>306</v>
      </c>
      <c r="E176" s="51" t="s">
        <v>424</v>
      </c>
      <c r="F176" s="52">
        <v>39499807</v>
      </c>
      <c r="G176" s="53">
        <v>0</v>
      </c>
      <c r="H176" s="52">
        <f t="shared" si="3"/>
        <v>39499807</v>
      </c>
      <c r="I176" s="51" t="s">
        <v>316</v>
      </c>
    </row>
    <row r="177" spans="1:9" s="6" customFormat="1" x14ac:dyDescent="0.25">
      <c r="A177" s="50" t="s">
        <v>303</v>
      </c>
      <c r="B177" s="50" t="s">
        <v>421</v>
      </c>
      <c r="C177" s="50" t="s">
        <v>422</v>
      </c>
      <c r="D177" s="51" t="s">
        <v>306</v>
      </c>
      <c r="E177" s="51" t="s">
        <v>425</v>
      </c>
      <c r="F177" s="52">
        <v>543712</v>
      </c>
      <c r="G177" s="53">
        <v>0</v>
      </c>
      <c r="H177" s="52">
        <f t="shared" si="3"/>
        <v>543712</v>
      </c>
      <c r="I177" s="51" t="s">
        <v>316</v>
      </c>
    </row>
    <row r="178" spans="1:9" s="6" customFormat="1" x14ac:dyDescent="0.25">
      <c r="A178" s="50" t="s">
        <v>303</v>
      </c>
      <c r="B178" s="50" t="s">
        <v>421</v>
      </c>
      <c r="C178" s="50" t="s">
        <v>422</v>
      </c>
      <c r="D178" s="51" t="s">
        <v>306</v>
      </c>
      <c r="E178" s="51" t="s">
        <v>426</v>
      </c>
      <c r="F178" s="52">
        <v>2283377</v>
      </c>
      <c r="G178" s="53">
        <v>0</v>
      </c>
      <c r="H178" s="52">
        <f t="shared" si="3"/>
        <v>2283377</v>
      </c>
      <c r="I178" s="51" t="s">
        <v>316</v>
      </c>
    </row>
    <row r="179" spans="1:9" s="6" customFormat="1" x14ac:dyDescent="0.25">
      <c r="A179" s="50" t="s">
        <v>303</v>
      </c>
      <c r="B179" s="50" t="s">
        <v>427</v>
      </c>
      <c r="C179" s="50" t="s">
        <v>422</v>
      </c>
      <c r="D179" s="51" t="s">
        <v>382</v>
      </c>
      <c r="E179" s="51" t="s">
        <v>423</v>
      </c>
      <c r="F179" s="52">
        <v>320628</v>
      </c>
      <c r="G179" s="53">
        <v>0</v>
      </c>
      <c r="H179" s="52">
        <f t="shared" si="3"/>
        <v>320628</v>
      </c>
      <c r="I179" s="51" t="s">
        <v>308</v>
      </c>
    </row>
    <row r="180" spans="1:9" s="6" customFormat="1" x14ac:dyDescent="0.25">
      <c r="A180" s="50" t="s">
        <v>303</v>
      </c>
      <c r="B180" s="50" t="s">
        <v>427</v>
      </c>
      <c r="C180" s="50" t="s">
        <v>422</v>
      </c>
      <c r="D180" s="51" t="s">
        <v>382</v>
      </c>
      <c r="E180" s="51" t="s">
        <v>424</v>
      </c>
      <c r="F180" s="52">
        <v>4497283</v>
      </c>
      <c r="G180" s="53">
        <v>0</v>
      </c>
      <c r="H180" s="52">
        <f t="shared" si="3"/>
        <v>4497283</v>
      </c>
      <c r="I180" s="51" t="s">
        <v>308</v>
      </c>
    </row>
    <row r="181" spans="1:9" s="6" customFormat="1" x14ac:dyDescent="0.25">
      <c r="A181" s="50" t="s">
        <v>303</v>
      </c>
      <c r="B181" s="50" t="s">
        <v>427</v>
      </c>
      <c r="C181" s="50" t="s">
        <v>422</v>
      </c>
      <c r="D181" s="51" t="s">
        <v>382</v>
      </c>
      <c r="E181" s="51" t="s">
        <v>425</v>
      </c>
      <c r="F181" s="52">
        <v>61905</v>
      </c>
      <c r="G181" s="53">
        <v>0</v>
      </c>
      <c r="H181" s="52">
        <f t="shared" si="3"/>
        <v>61905</v>
      </c>
      <c r="I181" s="51" t="s">
        <v>308</v>
      </c>
    </row>
    <row r="182" spans="1:9" s="6" customFormat="1" x14ac:dyDescent="0.25">
      <c r="A182" s="50" t="s">
        <v>303</v>
      </c>
      <c r="B182" s="50" t="s">
        <v>427</v>
      </c>
      <c r="C182" s="50" t="s">
        <v>422</v>
      </c>
      <c r="D182" s="51" t="s">
        <v>382</v>
      </c>
      <c r="E182" s="51" t="s">
        <v>426</v>
      </c>
      <c r="F182" s="52">
        <v>259976</v>
      </c>
      <c r="G182" s="53">
        <v>0</v>
      </c>
      <c r="H182" s="52">
        <f t="shared" si="3"/>
        <v>259976</v>
      </c>
      <c r="I182" s="51" t="s">
        <v>308</v>
      </c>
    </row>
    <row r="183" spans="1:9" s="6" customFormat="1" x14ac:dyDescent="0.25">
      <c r="A183" s="50" t="s">
        <v>303</v>
      </c>
      <c r="B183" s="50" t="s">
        <v>427</v>
      </c>
      <c r="C183" s="50" t="s">
        <v>422</v>
      </c>
      <c r="D183" s="51" t="s">
        <v>382</v>
      </c>
      <c r="E183" s="51" t="s">
        <v>423</v>
      </c>
      <c r="F183" s="52">
        <v>1172284</v>
      </c>
      <c r="G183" s="53">
        <v>0</v>
      </c>
      <c r="H183" s="52">
        <f t="shared" si="3"/>
        <v>1172284</v>
      </c>
      <c r="I183" s="51" t="s">
        <v>316</v>
      </c>
    </row>
    <row r="184" spans="1:9" s="6" customFormat="1" x14ac:dyDescent="0.25">
      <c r="A184" s="50" t="s">
        <v>303</v>
      </c>
      <c r="B184" s="50" t="s">
        <v>427</v>
      </c>
      <c r="C184" s="50" t="s">
        <v>422</v>
      </c>
      <c r="D184" s="51" t="s">
        <v>382</v>
      </c>
      <c r="E184" s="51" t="s">
        <v>424</v>
      </c>
      <c r="F184" s="52">
        <v>16443006</v>
      </c>
      <c r="G184" s="53">
        <v>0</v>
      </c>
      <c r="H184" s="52">
        <f t="shared" si="3"/>
        <v>16443006</v>
      </c>
      <c r="I184" s="51" t="s">
        <v>316</v>
      </c>
    </row>
    <row r="185" spans="1:9" s="6" customFormat="1" x14ac:dyDescent="0.25">
      <c r="A185" s="50" t="s">
        <v>303</v>
      </c>
      <c r="B185" s="50" t="s">
        <v>427</v>
      </c>
      <c r="C185" s="50" t="s">
        <v>422</v>
      </c>
      <c r="D185" s="51" t="s">
        <v>382</v>
      </c>
      <c r="E185" s="51" t="s">
        <v>425</v>
      </c>
      <c r="F185" s="52">
        <v>226337</v>
      </c>
      <c r="G185" s="53">
        <v>0</v>
      </c>
      <c r="H185" s="52">
        <f t="shared" si="3"/>
        <v>226337</v>
      </c>
      <c r="I185" s="51" t="s">
        <v>316</v>
      </c>
    </row>
    <row r="186" spans="1:9" s="6" customFormat="1" x14ac:dyDescent="0.25">
      <c r="A186" s="50" t="s">
        <v>303</v>
      </c>
      <c r="B186" s="50" t="s">
        <v>427</v>
      </c>
      <c r="C186" s="50" t="s">
        <v>422</v>
      </c>
      <c r="D186" s="51" t="s">
        <v>382</v>
      </c>
      <c r="E186" s="51" t="s">
        <v>426</v>
      </c>
      <c r="F186" s="52">
        <v>950526</v>
      </c>
      <c r="G186" s="53">
        <v>0</v>
      </c>
      <c r="H186" s="52">
        <f t="shared" si="3"/>
        <v>950526</v>
      </c>
      <c r="I186" s="51" t="s">
        <v>316</v>
      </c>
    </row>
    <row r="187" spans="1:9" x14ac:dyDescent="0.25">
      <c r="A187" s="58"/>
      <c r="B187" s="58"/>
      <c r="C187" s="58"/>
      <c r="D187" s="59"/>
      <c r="E187" s="59"/>
      <c r="F187" s="45">
        <f>SUBTOTAL(9,F2:F186)</f>
        <v>2096611002</v>
      </c>
      <c r="G187" s="46">
        <f>SUBTOTAL(9,G2:G186)</f>
        <v>0</v>
      </c>
      <c r="H187" s="45">
        <f>SUBTOTAL(9,H2:H186)</f>
        <v>2096611002</v>
      </c>
      <c r="I187" s="58"/>
    </row>
  </sheetData>
  <autoFilter ref="A1:I186" xr:uid="{E7D1F41B-E90C-426E-9F1D-DA4C2796326B}"/>
  <pageMargins left="0.70866141732283472" right="0.70866141732283472" top="0.74803149606299213" bottom="0.74803149606299213" header="0.31496062992125984" footer="0.31496062992125984"/>
  <pageSetup paperSize="8" scale="73" orientation="portrait" r:id="rId1"/>
  <rowBreaks count="1" manualBreakCount="1">
    <brk id="9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75354-F717-4AC8-8C19-647237CE07ED}">
  <dimension ref="A1:I206"/>
  <sheetViews>
    <sheetView workbookViewId="0"/>
  </sheetViews>
  <sheetFormatPr defaultRowHeight="15" x14ac:dyDescent="0.25"/>
  <cols>
    <col min="1" max="1" width="17.85546875" customWidth="1"/>
    <col min="2" max="2" width="73.5703125" customWidth="1"/>
    <col min="4" max="4" width="18.42578125" customWidth="1"/>
    <col min="6" max="6" width="27.7109375" customWidth="1"/>
    <col min="8" max="8" width="13.85546875" customWidth="1"/>
    <col min="9" max="9" width="45.7109375" customWidth="1"/>
  </cols>
  <sheetData>
    <row r="1" spans="1:9" x14ac:dyDescent="0.25">
      <c r="A1" s="1" t="s">
        <v>428</v>
      </c>
      <c r="B1" s="2" t="s">
        <v>429</v>
      </c>
      <c r="D1" s="2" t="s">
        <v>430</v>
      </c>
      <c r="F1" s="2" t="s">
        <v>431</v>
      </c>
      <c r="H1" s="2" t="s">
        <v>432</v>
      </c>
      <c r="I1" s="2" t="s">
        <v>433</v>
      </c>
    </row>
    <row r="2" spans="1:9" ht="45" x14ac:dyDescent="0.25">
      <c r="A2" s="3" t="s">
        <v>45</v>
      </c>
      <c r="B2" s="4" t="s">
        <v>434</v>
      </c>
      <c r="D2" s="4" t="s">
        <v>278</v>
      </c>
      <c r="F2" s="4" t="s">
        <v>435</v>
      </c>
      <c r="H2" s="4" t="s">
        <v>435</v>
      </c>
      <c r="I2" s="4" t="s">
        <v>436</v>
      </c>
    </row>
    <row r="3" spans="1:9" ht="45" x14ac:dyDescent="0.25">
      <c r="A3" s="3" t="s">
        <v>61</v>
      </c>
      <c r="B3" s="4" t="s">
        <v>437</v>
      </c>
      <c r="D3" s="4" t="s">
        <v>272</v>
      </c>
      <c r="F3" s="4" t="s">
        <v>438</v>
      </c>
      <c r="H3" s="4" t="s">
        <v>435</v>
      </c>
      <c r="I3" s="4" t="s">
        <v>439</v>
      </c>
    </row>
    <row r="4" spans="1:9" ht="45" x14ac:dyDescent="0.25">
      <c r="A4" s="3" t="s">
        <v>65</v>
      </c>
      <c r="B4" s="4" t="s">
        <v>440</v>
      </c>
      <c r="D4" s="4" t="s">
        <v>11</v>
      </c>
      <c r="F4" s="4" t="s">
        <v>441</v>
      </c>
      <c r="H4" s="4" t="s">
        <v>435</v>
      </c>
      <c r="I4" s="4" t="s">
        <v>442</v>
      </c>
    </row>
    <row r="5" spans="1:9" ht="56.25" x14ac:dyDescent="0.25">
      <c r="A5" s="3" t="s">
        <v>443</v>
      </c>
      <c r="B5" s="4" t="s">
        <v>444</v>
      </c>
      <c r="D5" s="4" t="s">
        <v>188</v>
      </c>
      <c r="F5" s="4" t="s">
        <v>445</v>
      </c>
      <c r="H5" s="4" t="s">
        <v>435</v>
      </c>
      <c r="I5" s="4" t="s">
        <v>446</v>
      </c>
    </row>
    <row r="6" spans="1:9" ht="56.25" x14ac:dyDescent="0.25">
      <c r="A6" s="3" t="s">
        <v>447</v>
      </c>
      <c r="B6" s="4" t="s">
        <v>448</v>
      </c>
      <c r="D6" s="4" t="s">
        <v>179</v>
      </c>
      <c r="F6" s="4" t="s">
        <v>449</v>
      </c>
      <c r="H6" s="4" t="s">
        <v>435</v>
      </c>
      <c r="I6" s="4" t="s">
        <v>450</v>
      </c>
    </row>
    <row r="7" spans="1:9" ht="67.5" x14ac:dyDescent="0.25">
      <c r="A7" s="3" t="s">
        <v>28</v>
      </c>
      <c r="B7" s="4" t="s">
        <v>451</v>
      </c>
      <c r="D7" s="4" t="s">
        <v>452</v>
      </c>
      <c r="F7" s="4" t="s">
        <v>0</v>
      </c>
      <c r="H7" s="4" t="s">
        <v>435</v>
      </c>
      <c r="I7" s="4" t="s">
        <v>453</v>
      </c>
    </row>
    <row r="8" spans="1:9" ht="45" x14ac:dyDescent="0.25">
      <c r="A8" s="27" t="s">
        <v>454</v>
      </c>
      <c r="B8" s="28" t="s">
        <v>455</v>
      </c>
      <c r="D8" s="4" t="s">
        <v>56</v>
      </c>
      <c r="F8" s="4" t="s">
        <v>456</v>
      </c>
      <c r="H8" s="4" t="s">
        <v>435</v>
      </c>
      <c r="I8" s="4" t="s">
        <v>457</v>
      </c>
    </row>
    <row r="9" spans="1:9" ht="45" x14ac:dyDescent="0.25">
      <c r="A9" s="3" t="s">
        <v>458</v>
      </c>
      <c r="B9" s="4" t="s">
        <v>459</v>
      </c>
      <c r="D9" s="4" t="s">
        <v>47</v>
      </c>
      <c r="F9" s="4" t="s">
        <v>460</v>
      </c>
      <c r="H9" s="4" t="s">
        <v>435</v>
      </c>
      <c r="I9" s="4" t="s">
        <v>461</v>
      </c>
    </row>
    <row r="10" spans="1:9" ht="45" x14ac:dyDescent="0.25">
      <c r="A10" s="3" t="s">
        <v>144</v>
      </c>
      <c r="B10" s="4" t="s">
        <v>462</v>
      </c>
      <c r="D10" s="4" t="s">
        <v>30</v>
      </c>
      <c r="F10" s="4" t="s">
        <v>463</v>
      </c>
      <c r="H10" s="4" t="s">
        <v>435</v>
      </c>
      <c r="I10" s="4" t="s">
        <v>464</v>
      </c>
    </row>
    <row r="11" spans="1:9" ht="45" x14ac:dyDescent="0.25">
      <c r="A11" s="3" t="s">
        <v>156</v>
      </c>
      <c r="B11" s="4" t="s">
        <v>465</v>
      </c>
      <c r="F11" s="4" t="s">
        <v>466</v>
      </c>
      <c r="H11" s="4" t="s">
        <v>435</v>
      </c>
      <c r="I11" s="4" t="s">
        <v>467</v>
      </c>
    </row>
    <row r="12" spans="1:9" ht="45" x14ac:dyDescent="0.25">
      <c r="A12" s="3" t="s">
        <v>468</v>
      </c>
      <c r="B12" s="4" t="s">
        <v>469</v>
      </c>
      <c r="F12" s="4" t="s">
        <v>470</v>
      </c>
      <c r="H12" s="4" t="s">
        <v>435</v>
      </c>
      <c r="I12" s="4" t="s">
        <v>471</v>
      </c>
    </row>
    <row r="13" spans="1:9" ht="45" x14ac:dyDescent="0.25">
      <c r="A13" s="3" t="s">
        <v>472</v>
      </c>
      <c r="B13" s="4" t="s">
        <v>473</v>
      </c>
      <c r="F13" s="4" t="s">
        <v>474</v>
      </c>
      <c r="H13" s="4" t="s">
        <v>435</v>
      </c>
      <c r="I13" s="4" t="s">
        <v>475</v>
      </c>
    </row>
    <row r="14" spans="1:9" ht="45" x14ac:dyDescent="0.25">
      <c r="A14" s="3" t="s">
        <v>476</v>
      </c>
      <c r="B14" s="4" t="s">
        <v>477</v>
      </c>
      <c r="F14" s="4" t="s">
        <v>478</v>
      </c>
      <c r="H14" s="4" t="s">
        <v>435</v>
      </c>
      <c r="I14" s="4" t="s">
        <v>479</v>
      </c>
    </row>
    <row r="15" spans="1:9" ht="45" x14ac:dyDescent="0.25">
      <c r="A15" s="27" t="s">
        <v>480</v>
      </c>
      <c r="B15" s="28" t="s">
        <v>481</v>
      </c>
      <c r="F15" s="4" t="s">
        <v>482</v>
      </c>
      <c r="H15" s="4" t="s">
        <v>435</v>
      </c>
      <c r="I15" s="4" t="s">
        <v>483</v>
      </c>
    </row>
    <row r="16" spans="1:9" ht="45" x14ac:dyDescent="0.25">
      <c r="A16" s="3" t="s">
        <v>484</v>
      </c>
      <c r="B16" s="4" t="s">
        <v>485</v>
      </c>
      <c r="F16" s="4" t="s">
        <v>486</v>
      </c>
      <c r="H16" s="4" t="s">
        <v>435</v>
      </c>
      <c r="I16" s="4" t="s">
        <v>257</v>
      </c>
    </row>
    <row r="17" spans="1:9" ht="45" x14ac:dyDescent="0.25">
      <c r="A17" s="3" t="s">
        <v>487</v>
      </c>
      <c r="B17" s="4" t="s">
        <v>488</v>
      </c>
      <c r="F17" s="4" t="s">
        <v>489</v>
      </c>
      <c r="H17" s="4" t="s">
        <v>438</v>
      </c>
      <c r="I17" s="4" t="s">
        <v>490</v>
      </c>
    </row>
    <row r="18" spans="1:9" ht="67.5" x14ac:dyDescent="0.25">
      <c r="A18" s="27" t="s">
        <v>238</v>
      </c>
      <c r="B18" s="28" t="s">
        <v>491</v>
      </c>
      <c r="F18" s="29" t="s">
        <v>492</v>
      </c>
      <c r="H18" s="4" t="s">
        <v>438</v>
      </c>
      <c r="I18" s="4" t="s">
        <v>493</v>
      </c>
    </row>
    <row r="19" spans="1:9" ht="45" x14ac:dyDescent="0.25">
      <c r="A19" s="27" t="s">
        <v>494</v>
      </c>
      <c r="B19" s="28" t="s">
        <v>495</v>
      </c>
      <c r="H19" s="4" t="s">
        <v>438</v>
      </c>
      <c r="I19" s="4" t="s">
        <v>496</v>
      </c>
    </row>
    <row r="20" spans="1:9" ht="45" x14ac:dyDescent="0.25">
      <c r="A20" s="3" t="s">
        <v>75</v>
      </c>
      <c r="B20" s="4" t="s">
        <v>497</v>
      </c>
      <c r="H20" s="4" t="s">
        <v>438</v>
      </c>
      <c r="I20" s="4" t="s">
        <v>498</v>
      </c>
    </row>
    <row r="21" spans="1:9" ht="45" x14ac:dyDescent="0.25">
      <c r="A21" s="3" t="s">
        <v>87</v>
      </c>
      <c r="B21" s="4" t="s">
        <v>499</v>
      </c>
      <c r="H21" s="4" t="s">
        <v>438</v>
      </c>
      <c r="I21" s="4" t="s">
        <v>500</v>
      </c>
    </row>
    <row r="22" spans="1:9" ht="45" x14ac:dyDescent="0.25">
      <c r="A22" s="3" t="s">
        <v>501</v>
      </c>
      <c r="B22" s="4" t="s">
        <v>502</v>
      </c>
      <c r="H22" s="4" t="s">
        <v>438</v>
      </c>
      <c r="I22" s="4" t="s">
        <v>503</v>
      </c>
    </row>
    <row r="23" spans="1:9" ht="45" x14ac:dyDescent="0.25">
      <c r="A23" s="3" t="s">
        <v>96</v>
      </c>
      <c r="B23" s="4" t="s">
        <v>504</v>
      </c>
      <c r="H23" s="4" t="s">
        <v>438</v>
      </c>
      <c r="I23" s="4" t="s">
        <v>505</v>
      </c>
    </row>
    <row r="24" spans="1:9" ht="45" x14ac:dyDescent="0.25">
      <c r="A24" s="27" t="s">
        <v>35</v>
      </c>
      <c r="B24" s="28" t="s">
        <v>506</v>
      </c>
      <c r="H24" s="4" t="s">
        <v>438</v>
      </c>
      <c r="I24" s="4" t="s">
        <v>507</v>
      </c>
    </row>
    <row r="25" spans="1:9" ht="45" x14ac:dyDescent="0.25">
      <c r="A25" s="3" t="s">
        <v>115</v>
      </c>
      <c r="B25" s="4" t="s">
        <v>508</v>
      </c>
      <c r="H25" s="4" t="s">
        <v>438</v>
      </c>
      <c r="I25" s="4" t="s">
        <v>509</v>
      </c>
    </row>
    <row r="26" spans="1:9" ht="45" x14ac:dyDescent="0.25">
      <c r="A26" s="3" t="s">
        <v>125</v>
      </c>
      <c r="B26" s="4" t="s">
        <v>510</v>
      </c>
      <c r="H26" s="4" t="s">
        <v>438</v>
      </c>
      <c r="I26" s="4" t="s">
        <v>511</v>
      </c>
    </row>
    <row r="27" spans="1:9" ht="45" x14ac:dyDescent="0.25">
      <c r="A27" s="3" t="s">
        <v>130</v>
      </c>
      <c r="B27" s="4" t="s">
        <v>512</v>
      </c>
      <c r="H27" s="4" t="s">
        <v>438</v>
      </c>
      <c r="I27" s="4" t="s">
        <v>257</v>
      </c>
    </row>
    <row r="28" spans="1:9" ht="45" x14ac:dyDescent="0.25">
      <c r="A28" s="3" t="s">
        <v>513</v>
      </c>
      <c r="B28" s="4" t="s">
        <v>514</v>
      </c>
      <c r="H28" s="4" t="s">
        <v>441</v>
      </c>
      <c r="I28" s="4" t="s">
        <v>515</v>
      </c>
    </row>
    <row r="29" spans="1:9" ht="45" x14ac:dyDescent="0.25">
      <c r="A29" s="3" t="s">
        <v>516</v>
      </c>
      <c r="B29" s="4" t="s">
        <v>517</v>
      </c>
      <c r="H29" s="4" t="s">
        <v>441</v>
      </c>
      <c r="I29" s="4" t="s">
        <v>518</v>
      </c>
    </row>
    <row r="30" spans="1:9" ht="45" x14ac:dyDescent="0.25">
      <c r="A30" s="27" t="s">
        <v>519</v>
      </c>
      <c r="B30" s="28" t="s">
        <v>481</v>
      </c>
      <c r="H30" s="4" t="s">
        <v>441</v>
      </c>
      <c r="I30" s="4" t="s">
        <v>520</v>
      </c>
    </row>
    <row r="31" spans="1:9" ht="45" x14ac:dyDescent="0.25">
      <c r="A31" s="27" t="s">
        <v>521</v>
      </c>
      <c r="B31" s="28" t="s">
        <v>522</v>
      </c>
      <c r="H31" s="4" t="s">
        <v>441</v>
      </c>
      <c r="I31" s="4" t="s">
        <v>523</v>
      </c>
    </row>
    <row r="32" spans="1:9" ht="45" x14ac:dyDescent="0.25">
      <c r="A32" s="3" t="s">
        <v>524</v>
      </c>
      <c r="B32" s="4" t="s">
        <v>525</v>
      </c>
      <c r="H32" s="4" t="s">
        <v>441</v>
      </c>
      <c r="I32" s="4" t="s">
        <v>526</v>
      </c>
    </row>
    <row r="33" spans="1:9" ht="45" x14ac:dyDescent="0.25">
      <c r="A33" s="3" t="s">
        <v>135</v>
      </c>
      <c r="B33" s="4" t="s">
        <v>527</v>
      </c>
      <c r="H33" s="4" t="s">
        <v>441</v>
      </c>
      <c r="I33" s="4" t="s">
        <v>528</v>
      </c>
    </row>
    <row r="34" spans="1:9" ht="45" x14ac:dyDescent="0.25">
      <c r="A34" s="27" t="s">
        <v>529</v>
      </c>
      <c r="B34" s="28" t="s">
        <v>530</v>
      </c>
      <c r="H34" s="4" t="s">
        <v>441</v>
      </c>
      <c r="I34" s="4" t="s">
        <v>531</v>
      </c>
    </row>
    <row r="35" spans="1:9" ht="45" x14ac:dyDescent="0.25">
      <c r="A35" s="3" t="s">
        <v>170</v>
      </c>
      <c r="B35" s="4" t="s">
        <v>532</v>
      </c>
      <c r="H35" s="4" t="s">
        <v>441</v>
      </c>
      <c r="I35" s="4" t="s">
        <v>533</v>
      </c>
    </row>
    <row r="36" spans="1:9" ht="45" x14ac:dyDescent="0.25">
      <c r="A36" s="3" t="s">
        <v>193</v>
      </c>
      <c r="B36" s="4" t="s">
        <v>534</v>
      </c>
      <c r="H36" s="4" t="s">
        <v>441</v>
      </c>
      <c r="I36" s="4" t="s">
        <v>535</v>
      </c>
    </row>
    <row r="37" spans="1:9" ht="45" x14ac:dyDescent="0.25">
      <c r="A37" s="3" t="s">
        <v>536</v>
      </c>
      <c r="B37" s="4" t="s">
        <v>537</v>
      </c>
      <c r="H37" s="4" t="s">
        <v>441</v>
      </c>
      <c r="I37" s="4" t="s">
        <v>538</v>
      </c>
    </row>
    <row r="38" spans="1:9" ht="45" x14ac:dyDescent="0.25">
      <c r="A38" s="3" t="s">
        <v>205</v>
      </c>
      <c r="B38" s="4" t="s">
        <v>539</v>
      </c>
      <c r="H38" s="4" t="s">
        <v>441</v>
      </c>
      <c r="I38" s="4" t="s">
        <v>540</v>
      </c>
    </row>
    <row r="39" spans="1:9" ht="56.25" x14ac:dyDescent="0.25">
      <c r="A39" s="3" t="s">
        <v>541</v>
      </c>
      <c r="B39" s="4" t="s">
        <v>542</v>
      </c>
      <c r="H39" s="4" t="s">
        <v>441</v>
      </c>
      <c r="I39" s="4" t="s">
        <v>257</v>
      </c>
    </row>
    <row r="40" spans="1:9" ht="56.25" x14ac:dyDescent="0.25">
      <c r="A40" s="3" t="s">
        <v>211</v>
      </c>
      <c r="B40" s="4" t="s">
        <v>543</v>
      </c>
      <c r="H40" s="4" t="s">
        <v>445</v>
      </c>
      <c r="I40" s="4" t="s">
        <v>544</v>
      </c>
    </row>
    <row r="41" spans="1:9" ht="45" x14ac:dyDescent="0.25">
      <c r="A41" s="3" t="s">
        <v>40</v>
      </c>
      <c r="B41" s="4" t="s">
        <v>545</v>
      </c>
      <c r="H41" s="4" t="s">
        <v>445</v>
      </c>
      <c r="I41" s="4" t="s">
        <v>546</v>
      </c>
    </row>
    <row r="42" spans="1:9" ht="45" x14ac:dyDescent="0.25">
      <c r="A42" s="3" t="s">
        <v>547</v>
      </c>
      <c r="B42" s="4" t="s">
        <v>548</v>
      </c>
      <c r="H42" s="4" t="s">
        <v>445</v>
      </c>
      <c r="I42" s="4" t="s">
        <v>549</v>
      </c>
    </row>
    <row r="43" spans="1:9" ht="45" x14ac:dyDescent="0.25">
      <c r="A43" s="3" t="s">
        <v>550</v>
      </c>
      <c r="B43" s="4" t="s">
        <v>551</v>
      </c>
      <c r="H43" s="4" t="s">
        <v>445</v>
      </c>
      <c r="I43" s="4" t="s">
        <v>552</v>
      </c>
    </row>
    <row r="44" spans="1:9" ht="45" x14ac:dyDescent="0.25">
      <c r="A44" s="3" t="s">
        <v>553</v>
      </c>
      <c r="B44" s="4" t="s">
        <v>554</v>
      </c>
      <c r="H44" s="4" t="s">
        <v>445</v>
      </c>
      <c r="I44" s="4" t="s">
        <v>555</v>
      </c>
    </row>
    <row r="45" spans="1:9" ht="67.5" x14ac:dyDescent="0.25">
      <c r="A45" s="3" t="s">
        <v>556</v>
      </c>
      <c r="B45" s="4" t="s">
        <v>557</v>
      </c>
      <c r="H45" s="4" t="s">
        <v>445</v>
      </c>
      <c r="I45" s="4" t="s">
        <v>558</v>
      </c>
    </row>
    <row r="46" spans="1:9" ht="45" x14ac:dyDescent="0.25">
      <c r="A46" s="3" t="s">
        <v>226</v>
      </c>
      <c r="B46" s="4" t="s">
        <v>559</v>
      </c>
      <c r="H46" s="4" t="s">
        <v>445</v>
      </c>
      <c r="I46" s="4" t="s">
        <v>560</v>
      </c>
    </row>
    <row r="47" spans="1:9" ht="45" x14ac:dyDescent="0.25">
      <c r="A47" s="3" t="s">
        <v>561</v>
      </c>
      <c r="B47" s="4" t="s">
        <v>562</v>
      </c>
      <c r="H47" s="4" t="s">
        <v>445</v>
      </c>
      <c r="I47" s="4" t="s">
        <v>563</v>
      </c>
    </row>
    <row r="48" spans="1:9" ht="45" x14ac:dyDescent="0.25">
      <c r="A48" s="3" t="s">
        <v>564</v>
      </c>
      <c r="B48" s="4" t="s">
        <v>565</v>
      </c>
      <c r="H48" s="4" t="s">
        <v>445</v>
      </c>
      <c r="I48" s="4" t="s">
        <v>566</v>
      </c>
    </row>
    <row r="49" spans="1:9" ht="45" x14ac:dyDescent="0.25">
      <c r="A49" s="3" t="s">
        <v>292</v>
      </c>
      <c r="B49" s="4" t="s">
        <v>567</v>
      </c>
      <c r="H49" s="4" t="s">
        <v>445</v>
      </c>
      <c r="I49" s="4" t="s">
        <v>568</v>
      </c>
    </row>
    <row r="50" spans="1:9" ht="45" x14ac:dyDescent="0.25">
      <c r="H50" s="4" t="s">
        <v>445</v>
      </c>
      <c r="I50" s="4" t="s">
        <v>569</v>
      </c>
    </row>
    <row r="51" spans="1:9" ht="45" x14ac:dyDescent="0.25">
      <c r="H51" s="4" t="s">
        <v>445</v>
      </c>
      <c r="I51" s="4" t="s">
        <v>570</v>
      </c>
    </row>
    <row r="52" spans="1:9" ht="45" x14ac:dyDescent="0.25">
      <c r="H52" s="4" t="s">
        <v>445</v>
      </c>
      <c r="I52" s="4" t="s">
        <v>257</v>
      </c>
    </row>
    <row r="53" spans="1:9" ht="45" x14ac:dyDescent="0.25">
      <c r="H53" s="4" t="s">
        <v>449</v>
      </c>
      <c r="I53" s="4" t="s">
        <v>571</v>
      </c>
    </row>
    <row r="54" spans="1:9" ht="45" x14ac:dyDescent="0.25">
      <c r="H54" s="4" t="s">
        <v>449</v>
      </c>
      <c r="I54" s="4" t="s">
        <v>572</v>
      </c>
    </row>
    <row r="55" spans="1:9" ht="45" x14ac:dyDescent="0.25">
      <c r="H55" s="4" t="s">
        <v>449</v>
      </c>
      <c r="I55" s="4" t="s">
        <v>573</v>
      </c>
    </row>
    <row r="56" spans="1:9" ht="45" x14ac:dyDescent="0.25">
      <c r="H56" s="4" t="s">
        <v>449</v>
      </c>
      <c r="I56" s="4" t="s">
        <v>574</v>
      </c>
    </row>
    <row r="57" spans="1:9" ht="45" x14ac:dyDescent="0.25">
      <c r="H57" s="4" t="s">
        <v>449</v>
      </c>
      <c r="I57" s="4" t="s">
        <v>575</v>
      </c>
    </row>
    <row r="58" spans="1:9" ht="45" x14ac:dyDescent="0.25">
      <c r="H58" s="4" t="s">
        <v>449</v>
      </c>
      <c r="I58" s="4" t="s">
        <v>576</v>
      </c>
    </row>
    <row r="59" spans="1:9" ht="45" x14ac:dyDescent="0.25">
      <c r="H59" s="4" t="s">
        <v>449</v>
      </c>
      <c r="I59" s="4" t="s">
        <v>577</v>
      </c>
    </row>
    <row r="60" spans="1:9" ht="45" x14ac:dyDescent="0.25">
      <c r="H60" s="4" t="s">
        <v>449</v>
      </c>
      <c r="I60" s="4" t="s">
        <v>578</v>
      </c>
    </row>
    <row r="61" spans="1:9" ht="45" x14ac:dyDescent="0.25">
      <c r="H61" s="4" t="s">
        <v>449</v>
      </c>
      <c r="I61" s="4" t="s">
        <v>579</v>
      </c>
    </row>
    <row r="62" spans="1:9" ht="45" x14ac:dyDescent="0.25">
      <c r="H62" s="4" t="s">
        <v>449</v>
      </c>
      <c r="I62" s="4" t="s">
        <v>580</v>
      </c>
    </row>
    <row r="63" spans="1:9" ht="45" x14ac:dyDescent="0.25">
      <c r="H63" s="4" t="s">
        <v>449</v>
      </c>
      <c r="I63" s="4" t="s">
        <v>581</v>
      </c>
    </row>
    <row r="64" spans="1:9" ht="45" x14ac:dyDescent="0.25">
      <c r="H64" s="4" t="s">
        <v>449</v>
      </c>
      <c r="I64" s="4" t="s">
        <v>582</v>
      </c>
    </row>
    <row r="65" spans="8:9" ht="45" x14ac:dyDescent="0.25">
      <c r="H65" s="4" t="s">
        <v>449</v>
      </c>
      <c r="I65" s="4" t="s">
        <v>583</v>
      </c>
    </row>
    <row r="66" spans="8:9" ht="45" x14ac:dyDescent="0.25">
      <c r="H66" s="4" t="s">
        <v>449</v>
      </c>
      <c r="I66" s="4" t="s">
        <v>257</v>
      </c>
    </row>
    <row r="67" spans="8:9" ht="45" x14ac:dyDescent="0.25">
      <c r="H67" s="4" t="s">
        <v>0</v>
      </c>
      <c r="I67" s="4" t="s">
        <v>44</v>
      </c>
    </row>
    <row r="68" spans="8:9" ht="45" x14ac:dyDescent="0.25">
      <c r="H68" s="4" t="s">
        <v>0</v>
      </c>
      <c r="I68" s="4" t="s">
        <v>74</v>
      </c>
    </row>
    <row r="69" spans="8:9" ht="45" x14ac:dyDescent="0.25">
      <c r="H69" s="4" t="s">
        <v>0</v>
      </c>
      <c r="I69" s="4" t="s">
        <v>129</v>
      </c>
    </row>
    <row r="70" spans="8:9" ht="45" x14ac:dyDescent="0.25">
      <c r="H70" s="4" t="s">
        <v>0</v>
      </c>
      <c r="I70" s="4" t="s">
        <v>134</v>
      </c>
    </row>
    <row r="71" spans="8:9" ht="45" x14ac:dyDescent="0.25">
      <c r="H71" s="4" t="s">
        <v>0</v>
      </c>
      <c r="I71" s="4" t="s">
        <v>143</v>
      </c>
    </row>
    <row r="72" spans="8:9" ht="45" x14ac:dyDescent="0.25">
      <c r="H72" s="4" t="s">
        <v>0</v>
      </c>
      <c r="I72" s="4" t="s">
        <v>169</v>
      </c>
    </row>
    <row r="73" spans="8:9" ht="45" x14ac:dyDescent="0.25">
      <c r="H73" s="4" t="s">
        <v>0</v>
      </c>
      <c r="I73" s="4" t="s">
        <v>210</v>
      </c>
    </row>
    <row r="74" spans="8:9" ht="45" x14ac:dyDescent="0.25">
      <c r="H74" s="4" t="s">
        <v>0</v>
      </c>
      <c r="I74" s="4" t="s">
        <v>225</v>
      </c>
    </row>
    <row r="75" spans="8:9" ht="45" x14ac:dyDescent="0.25">
      <c r="H75" s="4" t="s">
        <v>0</v>
      </c>
      <c r="I75" s="4" t="s">
        <v>237</v>
      </c>
    </row>
    <row r="76" spans="8:9" ht="45" x14ac:dyDescent="0.25">
      <c r="H76" s="4" t="s">
        <v>0</v>
      </c>
      <c r="I76" s="4" t="s">
        <v>584</v>
      </c>
    </row>
    <row r="77" spans="8:9" ht="45" x14ac:dyDescent="0.25">
      <c r="H77" s="4" t="s">
        <v>0</v>
      </c>
      <c r="I77" s="4" t="s">
        <v>291</v>
      </c>
    </row>
    <row r="78" spans="8:9" ht="45" x14ac:dyDescent="0.25">
      <c r="H78" s="4" t="s">
        <v>0</v>
      </c>
      <c r="I78" s="3" t="s">
        <v>243</v>
      </c>
    </row>
    <row r="79" spans="8:9" ht="45" x14ac:dyDescent="0.25">
      <c r="H79" s="4" t="s">
        <v>0</v>
      </c>
      <c r="I79" s="4" t="s">
        <v>257</v>
      </c>
    </row>
    <row r="80" spans="8:9" ht="45" x14ac:dyDescent="0.25">
      <c r="H80" s="4" t="s">
        <v>456</v>
      </c>
      <c r="I80" s="4" t="s">
        <v>585</v>
      </c>
    </row>
    <row r="81" spans="8:9" ht="45" x14ac:dyDescent="0.25">
      <c r="H81" s="4" t="s">
        <v>456</v>
      </c>
      <c r="I81" s="4" t="s">
        <v>586</v>
      </c>
    </row>
    <row r="82" spans="8:9" ht="45" x14ac:dyDescent="0.25">
      <c r="H82" s="4" t="s">
        <v>456</v>
      </c>
      <c r="I82" s="4" t="s">
        <v>587</v>
      </c>
    </row>
    <row r="83" spans="8:9" ht="45" x14ac:dyDescent="0.25">
      <c r="H83" s="4" t="s">
        <v>456</v>
      </c>
      <c r="I83" s="4" t="s">
        <v>588</v>
      </c>
    </row>
    <row r="84" spans="8:9" ht="45" x14ac:dyDescent="0.25">
      <c r="H84" s="4" t="s">
        <v>456</v>
      </c>
      <c r="I84" s="4" t="s">
        <v>589</v>
      </c>
    </row>
    <row r="85" spans="8:9" ht="45" x14ac:dyDescent="0.25">
      <c r="H85" s="4" t="s">
        <v>456</v>
      </c>
      <c r="I85" s="4" t="s">
        <v>590</v>
      </c>
    </row>
    <row r="86" spans="8:9" ht="45" x14ac:dyDescent="0.25">
      <c r="H86" s="4" t="s">
        <v>456</v>
      </c>
      <c r="I86" s="4" t="s">
        <v>591</v>
      </c>
    </row>
    <row r="87" spans="8:9" ht="45" x14ac:dyDescent="0.25">
      <c r="H87" s="4" t="s">
        <v>456</v>
      </c>
      <c r="I87" s="4" t="s">
        <v>592</v>
      </c>
    </row>
    <row r="88" spans="8:9" ht="45" x14ac:dyDescent="0.25">
      <c r="H88" s="4" t="s">
        <v>456</v>
      </c>
      <c r="I88" s="4" t="s">
        <v>593</v>
      </c>
    </row>
    <row r="89" spans="8:9" ht="45" x14ac:dyDescent="0.25">
      <c r="H89" s="4" t="s">
        <v>456</v>
      </c>
      <c r="I89" s="4" t="s">
        <v>594</v>
      </c>
    </row>
    <row r="90" spans="8:9" ht="45" x14ac:dyDescent="0.25">
      <c r="H90" s="4" t="s">
        <v>456</v>
      </c>
      <c r="I90" s="4" t="s">
        <v>595</v>
      </c>
    </row>
    <row r="91" spans="8:9" ht="45" x14ac:dyDescent="0.25">
      <c r="H91" s="4" t="s">
        <v>456</v>
      </c>
      <c r="I91" s="4" t="s">
        <v>257</v>
      </c>
    </row>
    <row r="92" spans="8:9" ht="45" x14ac:dyDescent="0.25">
      <c r="H92" s="4" t="s">
        <v>460</v>
      </c>
      <c r="I92" s="4" t="s">
        <v>596</v>
      </c>
    </row>
    <row r="93" spans="8:9" ht="45" x14ac:dyDescent="0.25">
      <c r="H93" s="4" t="s">
        <v>460</v>
      </c>
      <c r="I93" s="4" t="s">
        <v>597</v>
      </c>
    </row>
    <row r="94" spans="8:9" ht="45" x14ac:dyDescent="0.25">
      <c r="H94" s="4" t="s">
        <v>460</v>
      </c>
      <c r="I94" s="4" t="s">
        <v>598</v>
      </c>
    </row>
    <row r="95" spans="8:9" ht="45" x14ac:dyDescent="0.25">
      <c r="H95" s="4" t="s">
        <v>460</v>
      </c>
      <c r="I95" s="4" t="s">
        <v>599</v>
      </c>
    </row>
    <row r="96" spans="8:9" ht="45" x14ac:dyDescent="0.25">
      <c r="H96" s="4" t="s">
        <v>460</v>
      </c>
      <c r="I96" s="4" t="s">
        <v>600</v>
      </c>
    </row>
    <row r="97" spans="8:9" ht="45" x14ac:dyDescent="0.25">
      <c r="H97" s="4" t="s">
        <v>460</v>
      </c>
      <c r="I97" s="4" t="s">
        <v>601</v>
      </c>
    </row>
    <row r="98" spans="8:9" ht="45" x14ac:dyDescent="0.25">
      <c r="H98" s="4" t="s">
        <v>460</v>
      </c>
      <c r="I98" s="4" t="s">
        <v>602</v>
      </c>
    </row>
    <row r="99" spans="8:9" ht="45" x14ac:dyDescent="0.25">
      <c r="H99" s="4" t="s">
        <v>460</v>
      </c>
      <c r="I99" s="4" t="s">
        <v>603</v>
      </c>
    </row>
    <row r="100" spans="8:9" ht="45" x14ac:dyDescent="0.25">
      <c r="H100" s="4" t="s">
        <v>460</v>
      </c>
      <c r="I100" s="4" t="s">
        <v>604</v>
      </c>
    </row>
    <row r="101" spans="8:9" ht="45" x14ac:dyDescent="0.25">
      <c r="H101" s="4" t="s">
        <v>460</v>
      </c>
      <c r="I101" s="4" t="s">
        <v>605</v>
      </c>
    </row>
    <row r="102" spans="8:9" ht="45" x14ac:dyDescent="0.25">
      <c r="H102" s="4" t="s">
        <v>460</v>
      </c>
      <c r="I102" s="4" t="s">
        <v>606</v>
      </c>
    </row>
    <row r="103" spans="8:9" ht="45" x14ac:dyDescent="0.25">
      <c r="H103" s="4" t="s">
        <v>460</v>
      </c>
      <c r="I103" s="4" t="s">
        <v>607</v>
      </c>
    </row>
    <row r="104" spans="8:9" ht="45" x14ac:dyDescent="0.25">
      <c r="H104" s="4" t="s">
        <v>460</v>
      </c>
      <c r="I104" s="3" t="s">
        <v>608</v>
      </c>
    </row>
    <row r="105" spans="8:9" ht="45" x14ac:dyDescent="0.25">
      <c r="H105" s="4" t="s">
        <v>460</v>
      </c>
      <c r="I105" s="4" t="s">
        <v>257</v>
      </c>
    </row>
    <row r="106" spans="8:9" ht="45" x14ac:dyDescent="0.25">
      <c r="H106" s="4" t="s">
        <v>463</v>
      </c>
      <c r="I106" s="4" t="s">
        <v>609</v>
      </c>
    </row>
    <row r="107" spans="8:9" ht="45" x14ac:dyDescent="0.25">
      <c r="H107" s="4" t="s">
        <v>463</v>
      </c>
      <c r="I107" s="4" t="s">
        <v>610</v>
      </c>
    </row>
    <row r="108" spans="8:9" ht="45" x14ac:dyDescent="0.25">
      <c r="H108" s="4" t="s">
        <v>463</v>
      </c>
      <c r="I108" s="4" t="s">
        <v>611</v>
      </c>
    </row>
    <row r="109" spans="8:9" ht="45" x14ac:dyDescent="0.25">
      <c r="H109" s="4" t="s">
        <v>463</v>
      </c>
      <c r="I109" s="4" t="s">
        <v>612</v>
      </c>
    </row>
    <row r="110" spans="8:9" ht="45" x14ac:dyDescent="0.25">
      <c r="H110" s="4" t="s">
        <v>463</v>
      </c>
      <c r="I110" s="4" t="s">
        <v>613</v>
      </c>
    </row>
    <row r="111" spans="8:9" ht="45" x14ac:dyDescent="0.25">
      <c r="H111" s="4" t="s">
        <v>463</v>
      </c>
      <c r="I111" s="4" t="s">
        <v>614</v>
      </c>
    </row>
    <row r="112" spans="8:9" ht="45" x14ac:dyDescent="0.25">
      <c r="H112" s="4" t="s">
        <v>463</v>
      </c>
      <c r="I112" s="4" t="s">
        <v>615</v>
      </c>
    </row>
    <row r="113" spans="8:9" ht="45" x14ac:dyDescent="0.25">
      <c r="H113" s="4" t="s">
        <v>463</v>
      </c>
      <c r="I113" s="4" t="s">
        <v>616</v>
      </c>
    </row>
    <row r="114" spans="8:9" ht="45" x14ac:dyDescent="0.25">
      <c r="H114" s="4" t="s">
        <v>463</v>
      </c>
      <c r="I114" s="4" t="s">
        <v>617</v>
      </c>
    </row>
    <row r="115" spans="8:9" ht="45" x14ac:dyDescent="0.25">
      <c r="H115" s="4" t="s">
        <v>463</v>
      </c>
      <c r="I115" s="4" t="s">
        <v>618</v>
      </c>
    </row>
    <row r="116" spans="8:9" ht="45" x14ac:dyDescent="0.25">
      <c r="H116" s="4" t="s">
        <v>463</v>
      </c>
      <c r="I116" s="4" t="s">
        <v>619</v>
      </c>
    </row>
    <row r="117" spans="8:9" ht="45" x14ac:dyDescent="0.25">
      <c r="H117" s="4" t="s">
        <v>463</v>
      </c>
      <c r="I117" s="4" t="s">
        <v>620</v>
      </c>
    </row>
    <row r="118" spans="8:9" ht="45" x14ac:dyDescent="0.25">
      <c r="H118" s="4" t="s">
        <v>463</v>
      </c>
      <c r="I118" s="4" t="s">
        <v>257</v>
      </c>
    </row>
    <row r="119" spans="8:9" ht="45" x14ac:dyDescent="0.25">
      <c r="H119" s="4" t="s">
        <v>466</v>
      </c>
      <c r="I119" s="4" t="s">
        <v>621</v>
      </c>
    </row>
    <row r="120" spans="8:9" ht="45" x14ac:dyDescent="0.25">
      <c r="H120" s="4" t="s">
        <v>466</v>
      </c>
      <c r="I120" s="4" t="s">
        <v>622</v>
      </c>
    </row>
    <row r="121" spans="8:9" ht="45" x14ac:dyDescent="0.25">
      <c r="H121" s="4" t="s">
        <v>466</v>
      </c>
      <c r="I121" s="4" t="s">
        <v>623</v>
      </c>
    </row>
    <row r="122" spans="8:9" ht="45" x14ac:dyDescent="0.25">
      <c r="H122" s="4" t="s">
        <v>466</v>
      </c>
      <c r="I122" s="4" t="s">
        <v>624</v>
      </c>
    </row>
    <row r="123" spans="8:9" ht="45" x14ac:dyDescent="0.25">
      <c r="H123" s="4" t="s">
        <v>466</v>
      </c>
      <c r="I123" s="4" t="s">
        <v>625</v>
      </c>
    </row>
    <row r="124" spans="8:9" ht="45" x14ac:dyDescent="0.25">
      <c r="H124" s="4" t="s">
        <v>466</v>
      </c>
      <c r="I124" s="4" t="s">
        <v>626</v>
      </c>
    </row>
    <row r="125" spans="8:9" ht="45" x14ac:dyDescent="0.25">
      <c r="H125" s="4" t="s">
        <v>466</v>
      </c>
      <c r="I125" s="4" t="s">
        <v>627</v>
      </c>
    </row>
    <row r="126" spans="8:9" ht="45" x14ac:dyDescent="0.25">
      <c r="H126" s="4" t="s">
        <v>466</v>
      </c>
      <c r="I126" s="4" t="s">
        <v>628</v>
      </c>
    </row>
    <row r="127" spans="8:9" ht="45" x14ac:dyDescent="0.25">
      <c r="H127" s="4" t="s">
        <v>466</v>
      </c>
      <c r="I127" s="4" t="s">
        <v>629</v>
      </c>
    </row>
    <row r="128" spans="8:9" ht="45" x14ac:dyDescent="0.25">
      <c r="H128" s="4" t="s">
        <v>466</v>
      </c>
      <c r="I128" s="4" t="s">
        <v>630</v>
      </c>
    </row>
    <row r="129" spans="8:9" ht="45" x14ac:dyDescent="0.25">
      <c r="H129" s="4" t="s">
        <v>466</v>
      </c>
      <c r="I129" s="4" t="s">
        <v>257</v>
      </c>
    </row>
    <row r="130" spans="8:9" ht="45" x14ac:dyDescent="0.25">
      <c r="H130" s="4" t="s">
        <v>470</v>
      </c>
      <c r="I130" s="4" t="s">
        <v>631</v>
      </c>
    </row>
    <row r="131" spans="8:9" ht="45" x14ac:dyDescent="0.25">
      <c r="H131" s="4" t="s">
        <v>470</v>
      </c>
      <c r="I131" s="4" t="s">
        <v>632</v>
      </c>
    </row>
    <row r="132" spans="8:9" ht="45" x14ac:dyDescent="0.25">
      <c r="H132" s="4" t="s">
        <v>470</v>
      </c>
      <c r="I132" s="4" t="s">
        <v>633</v>
      </c>
    </row>
    <row r="133" spans="8:9" ht="45" x14ac:dyDescent="0.25">
      <c r="H133" s="4" t="s">
        <v>470</v>
      </c>
      <c r="I133" s="4" t="s">
        <v>634</v>
      </c>
    </row>
    <row r="134" spans="8:9" ht="45" x14ac:dyDescent="0.25">
      <c r="H134" s="4" t="s">
        <v>470</v>
      </c>
      <c r="I134" s="4" t="s">
        <v>635</v>
      </c>
    </row>
    <row r="135" spans="8:9" ht="45" x14ac:dyDescent="0.25">
      <c r="H135" s="4" t="s">
        <v>470</v>
      </c>
      <c r="I135" s="4" t="s">
        <v>636</v>
      </c>
    </row>
    <row r="136" spans="8:9" ht="45" x14ac:dyDescent="0.25">
      <c r="H136" s="4" t="s">
        <v>470</v>
      </c>
      <c r="I136" s="4" t="s">
        <v>637</v>
      </c>
    </row>
    <row r="137" spans="8:9" ht="45" x14ac:dyDescent="0.25">
      <c r="H137" s="4" t="s">
        <v>470</v>
      </c>
      <c r="I137" s="4" t="s">
        <v>638</v>
      </c>
    </row>
    <row r="138" spans="8:9" ht="45" x14ac:dyDescent="0.25">
      <c r="H138" s="4" t="s">
        <v>470</v>
      </c>
      <c r="I138" s="4" t="s">
        <v>639</v>
      </c>
    </row>
    <row r="139" spans="8:9" ht="45" x14ac:dyDescent="0.25">
      <c r="H139" s="4" t="s">
        <v>470</v>
      </c>
      <c r="I139" s="4" t="s">
        <v>257</v>
      </c>
    </row>
    <row r="140" spans="8:9" ht="56.25" x14ac:dyDescent="0.25">
      <c r="H140" s="4" t="s">
        <v>474</v>
      </c>
      <c r="I140" s="4" t="s">
        <v>640</v>
      </c>
    </row>
    <row r="141" spans="8:9" ht="56.25" x14ac:dyDescent="0.25">
      <c r="H141" s="4" t="s">
        <v>474</v>
      </c>
      <c r="I141" s="4" t="s">
        <v>641</v>
      </c>
    </row>
    <row r="142" spans="8:9" ht="56.25" x14ac:dyDescent="0.25">
      <c r="H142" s="4" t="s">
        <v>474</v>
      </c>
      <c r="I142" s="4" t="s">
        <v>642</v>
      </c>
    </row>
    <row r="143" spans="8:9" ht="56.25" x14ac:dyDescent="0.25">
      <c r="H143" s="4" t="s">
        <v>474</v>
      </c>
      <c r="I143" s="4" t="s">
        <v>643</v>
      </c>
    </row>
    <row r="144" spans="8:9" ht="56.25" x14ac:dyDescent="0.25">
      <c r="H144" s="4" t="s">
        <v>474</v>
      </c>
      <c r="I144" s="4" t="s">
        <v>644</v>
      </c>
    </row>
    <row r="145" spans="8:9" ht="56.25" x14ac:dyDescent="0.25">
      <c r="H145" s="4" t="s">
        <v>474</v>
      </c>
      <c r="I145" s="4" t="s">
        <v>645</v>
      </c>
    </row>
    <row r="146" spans="8:9" ht="56.25" x14ac:dyDescent="0.25">
      <c r="H146" s="4" t="s">
        <v>474</v>
      </c>
      <c r="I146" s="4" t="s">
        <v>646</v>
      </c>
    </row>
    <row r="147" spans="8:9" ht="56.25" x14ac:dyDescent="0.25">
      <c r="H147" s="4" t="s">
        <v>474</v>
      </c>
      <c r="I147" s="4" t="s">
        <v>647</v>
      </c>
    </row>
    <row r="148" spans="8:9" ht="56.25" x14ac:dyDescent="0.25">
      <c r="H148" s="4" t="s">
        <v>474</v>
      </c>
      <c r="I148" s="4" t="s">
        <v>648</v>
      </c>
    </row>
    <row r="149" spans="8:9" ht="56.25" x14ac:dyDescent="0.25">
      <c r="H149" s="4" t="s">
        <v>474</v>
      </c>
      <c r="I149" s="4" t="s">
        <v>257</v>
      </c>
    </row>
    <row r="150" spans="8:9" ht="45" x14ac:dyDescent="0.25">
      <c r="H150" s="4" t="s">
        <v>478</v>
      </c>
      <c r="I150" s="4" t="s">
        <v>649</v>
      </c>
    </row>
    <row r="151" spans="8:9" ht="45" x14ac:dyDescent="0.25">
      <c r="H151" s="4" t="s">
        <v>478</v>
      </c>
      <c r="I151" s="4" t="s">
        <v>650</v>
      </c>
    </row>
    <row r="152" spans="8:9" ht="45" x14ac:dyDescent="0.25">
      <c r="H152" s="4" t="s">
        <v>478</v>
      </c>
      <c r="I152" s="4" t="s">
        <v>651</v>
      </c>
    </row>
    <row r="153" spans="8:9" ht="45" x14ac:dyDescent="0.25">
      <c r="H153" s="4" t="s">
        <v>478</v>
      </c>
      <c r="I153" s="4" t="s">
        <v>652</v>
      </c>
    </row>
    <row r="154" spans="8:9" ht="45" x14ac:dyDescent="0.25">
      <c r="H154" s="4" t="s">
        <v>478</v>
      </c>
      <c r="I154" s="4" t="s">
        <v>653</v>
      </c>
    </row>
    <row r="155" spans="8:9" ht="45" x14ac:dyDescent="0.25">
      <c r="H155" s="4" t="s">
        <v>478</v>
      </c>
      <c r="I155" s="4" t="s">
        <v>654</v>
      </c>
    </row>
    <row r="156" spans="8:9" ht="45" x14ac:dyDescent="0.25">
      <c r="H156" s="4" t="s">
        <v>478</v>
      </c>
      <c r="I156" s="4" t="s">
        <v>655</v>
      </c>
    </row>
    <row r="157" spans="8:9" ht="45" x14ac:dyDescent="0.25">
      <c r="H157" s="4" t="s">
        <v>478</v>
      </c>
      <c r="I157" s="4" t="s">
        <v>656</v>
      </c>
    </row>
    <row r="158" spans="8:9" ht="45" x14ac:dyDescent="0.25">
      <c r="H158" s="4" t="s">
        <v>478</v>
      </c>
      <c r="I158" s="4" t="s">
        <v>657</v>
      </c>
    </row>
    <row r="159" spans="8:9" ht="45" x14ac:dyDescent="0.25">
      <c r="H159" s="4" t="s">
        <v>478</v>
      </c>
      <c r="I159" s="4" t="s">
        <v>658</v>
      </c>
    </row>
    <row r="160" spans="8:9" ht="45" x14ac:dyDescent="0.25">
      <c r="H160" s="4" t="s">
        <v>478</v>
      </c>
      <c r="I160" s="4" t="s">
        <v>659</v>
      </c>
    </row>
    <row r="161" spans="8:9" ht="45" x14ac:dyDescent="0.25">
      <c r="H161" s="4" t="s">
        <v>478</v>
      </c>
      <c r="I161" s="4" t="s">
        <v>660</v>
      </c>
    </row>
    <row r="162" spans="8:9" ht="45" x14ac:dyDescent="0.25">
      <c r="H162" s="4" t="s">
        <v>478</v>
      </c>
      <c r="I162" s="4" t="s">
        <v>661</v>
      </c>
    </row>
    <row r="163" spans="8:9" ht="45" x14ac:dyDescent="0.25">
      <c r="H163" s="4" t="s">
        <v>478</v>
      </c>
      <c r="I163" s="3" t="s">
        <v>662</v>
      </c>
    </row>
    <row r="164" spans="8:9" ht="45" x14ac:dyDescent="0.25">
      <c r="H164" s="4" t="s">
        <v>478</v>
      </c>
      <c r="I164" s="4" t="s">
        <v>257</v>
      </c>
    </row>
    <row r="165" spans="8:9" ht="45" x14ac:dyDescent="0.25">
      <c r="H165" s="4" t="s">
        <v>482</v>
      </c>
      <c r="I165" s="4" t="s">
        <v>663</v>
      </c>
    </row>
    <row r="166" spans="8:9" ht="45" x14ac:dyDescent="0.25">
      <c r="H166" s="4" t="s">
        <v>482</v>
      </c>
      <c r="I166" s="4" t="s">
        <v>664</v>
      </c>
    </row>
    <row r="167" spans="8:9" ht="45" x14ac:dyDescent="0.25">
      <c r="H167" s="4" t="s">
        <v>482</v>
      </c>
      <c r="I167" s="4" t="s">
        <v>665</v>
      </c>
    </row>
    <row r="168" spans="8:9" ht="45" x14ac:dyDescent="0.25">
      <c r="H168" s="4" t="s">
        <v>482</v>
      </c>
      <c r="I168" s="4" t="s">
        <v>666</v>
      </c>
    </row>
    <row r="169" spans="8:9" ht="45" x14ac:dyDescent="0.25">
      <c r="H169" s="4" t="s">
        <v>482</v>
      </c>
      <c r="I169" s="4" t="s">
        <v>667</v>
      </c>
    </row>
    <row r="170" spans="8:9" ht="45" x14ac:dyDescent="0.25">
      <c r="H170" s="4" t="s">
        <v>482</v>
      </c>
      <c r="I170" s="4" t="s">
        <v>668</v>
      </c>
    </row>
    <row r="171" spans="8:9" ht="45" x14ac:dyDescent="0.25">
      <c r="H171" s="4" t="s">
        <v>482</v>
      </c>
      <c r="I171" s="4" t="s">
        <v>669</v>
      </c>
    </row>
    <row r="172" spans="8:9" ht="45" x14ac:dyDescent="0.25">
      <c r="H172" s="4" t="s">
        <v>482</v>
      </c>
      <c r="I172" s="4" t="s">
        <v>670</v>
      </c>
    </row>
    <row r="173" spans="8:9" ht="45" x14ac:dyDescent="0.25">
      <c r="H173" s="4" t="s">
        <v>482</v>
      </c>
      <c r="I173" s="4" t="s">
        <v>671</v>
      </c>
    </row>
    <row r="174" spans="8:9" ht="45" x14ac:dyDescent="0.25">
      <c r="H174" s="4" t="s">
        <v>482</v>
      </c>
      <c r="I174" s="4" t="s">
        <v>672</v>
      </c>
    </row>
    <row r="175" spans="8:9" ht="45" x14ac:dyDescent="0.25">
      <c r="H175" s="4" t="s">
        <v>482</v>
      </c>
      <c r="I175" s="4" t="s">
        <v>673</v>
      </c>
    </row>
    <row r="176" spans="8:9" ht="45" x14ac:dyDescent="0.25">
      <c r="H176" s="4" t="s">
        <v>482</v>
      </c>
      <c r="I176" s="4" t="s">
        <v>674</v>
      </c>
    </row>
    <row r="177" spans="8:9" ht="45" x14ac:dyDescent="0.25">
      <c r="H177" s="4" t="s">
        <v>482</v>
      </c>
      <c r="I177" s="4" t="s">
        <v>257</v>
      </c>
    </row>
    <row r="178" spans="8:9" ht="33.75" x14ac:dyDescent="0.25">
      <c r="H178" s="4" t="s">
        <v>486</v>
      </c>
      <c r="I178" s="4" t="s">
        <v>675</v>
      </c>
    </row>
    <row r="179" spans="8:9" ht="33.75" x14ac:dyDescent="0.25">
      <c r="H179" s="4" t="s">
        <v>486</v>
      </c>
      <c r="I179" s="4" t="s">
        <v>676</v>
      </c>
    </row>
    <row r="180" spans="8:9" ht="33.75" x14ac:dyDescent="0.25">
      <c r="H180" s="4" t="s">
        <v>486</v>
      </c>
      <c r="I180" s="4" t="s">
        <v>677</v>
      </c>
    </row>
    <row r="181" spans="8:9" ht="33.75" x14ac:dyDescent="0.25">
      <c r="H181" s="4" t="s">
        <v>486</v>
      </c>
      <c r="I181" s="4" t="s">
        <v>678</v>
      </c>
    </row>
    <row r="182" spans="8:9" ht="33.75" x14ac:dyDescent="0.25">
      <c r="H182" s="4" t="s">
        <v>486</v>
      </c>
      <c r="I182" s="4" t="s">
        <v>679</v>
      </c>
    </row>
    <row r="183" spans="8:9" ht="33.75" x14ac:dyDescent="0.25">
      <c r="H183" s="4" t="s">
        <v>486</v>
      </c>
      <c r="I183" s="4" t="s">
        <v>680</v>
      </c>
    </row>
    <row r="184" spans="8:9" ht="33.75" x14ac:dyDescent="0.25">
      <c r="H184" s="4" t="s">
        <v>486</v>
      </c>
      <c r="I184" s="4" t="s">
        <v>681</v>
      </c>
    </row>
    <row r="185" spans="8:9" ht="33.75" x14ac:dyDescent="0.25">
      <c r="H185" s="4" t="s">
        <v>486</v>
      </c>
      <c r="I185" s="4" t="s">
        <v>682</v>
      </c>
    </row>
    <row r="186" spans="8:9" ht="33.75" x14ac:dyDescent="0.25">
      <c r="H186" s="4" t="s">
        <v>486</v>
      </c>
      <c r="I186" s="4" t="s">
        <v>683</v>
      </c>
    </row>
    <row r="187" spans="8:9" ht="33.75" x14ac:dyDescent="0.25">
      <c r="H187" s="4" t="s">
        <v>486</v>
      </c>
      <c r="I187" s="4" t="s">
        <v>684</v>
      </c>
    </row>
    <row r="188" spans="8:9" ht="33.75" x14ac:dyDescent="0.25">
      <c r="H188" s="4" t="s">
        <v>486</v>
      </c>
      <c r="I188" s="4" t="s">
        <v>685</v>
      </c>
    </row>
    <row r="189" spans="8:9" ht="33.75" x14ac:dyDescent="0.25">
      <c r="H189" s="4" t="s">
        <v>486</v>
      </c>
      <c r="I189" s="4" t="s">
        <v>686</v>
      </c>
    </row>
    <row r="190" spans="8:9" ht="33.75" x14ac:dyDescent="0.25">
      <c r="H190" s="4" t="s">
        <v>486</v>
      </c>
      <c r="I190" s="4" t="s">
        <v>687</v>
      </c>
    </row>
    <row r="191" spans="8:9" ht="33.75" x14ac:dyDescent="0.25">
      <c r="H191" s="4" t="s">
        <v>486</v>
      </c>
      <c r="I191" s="4" t="s">
        <v>688</v>
      </c>
    </row>
    <row r="192" spans="8:9" ht="33.75" x14ac:dyDescent="0.25">
      <c r="H192" s="4" t="s">
        <v>486</v>
      </c>
      <c r="I192" s="4" t="s">
        <v>257</v>
      </c>
    </row>
    <row r="193" spans="8:9" ht="45" x14ac:dyDescent="0.25">
      <c r="H193" s="4" t="s">
        <v>489</v>
      </c>
      <c r="I193" s="4" t="s">
        <v>689</v>
      </c>
    </row>
    <row r="194" spans="8:9" ht="45" x14ac:dyDescent="0.25">
      <c r="H194" s="4" t="s">
        <v>489</v>
      </c>
      <c r="I194" s="4" t="s">
        <v>690</v>
      </c>
    </row>
    <row r="195" spans="8:9" ht="45" x14ac:dyDescent="0.25">
      <c r="H195" s="4" t="s">
        <v>489</v>
      </c>
      <c r="I195" s="4" t="s">
        <v>691</v>
      </c>
    </row>
    <row r="196" spans="8:9" ht="45" x14ac:dyDescent="0.25">
      <c r="H196" s="4" t="s">
        <v>489</v>
      </c>
      <c r="I196" s="4" t="s">
        <v>692</v>
      </c>
    </row>
    <row r="197" spans="8:9" ht="45" x14ac:dyDescent="0.25">
      <c r="H197" s="4" t="s">
        <v>489</v>
      </c>
      <c r="I197" s="4" t="s">
        <v>693</v>
      </c>
    </row>
    <row r="198" spans="8:9" ht="45" x14ac:dyDescent="0.25">
      <c r="H198" s="4" t="s">
        <v>489</v>
      </c>
      <c r="I198" s="4" t="s">
        <v>694</v>
      </c>
    </row>
    <row r="199" spans="8:9" ht="45" x14ac:dyDescent="0.25">
      <c r="H199" s="4" t="s">
        <v>489</v>
      </c>
      <c r="I199" s="4" t="s">
        <v>695</v>
      </c>
    </row>
    <row r="200" spans="8:9" ht="45" x14ac:dyDescent="0.25">
      <c r="H200" s="4" t="s">
        <v>489</v>
      </c>
      <c r="I200" s="4" t="s">
        <v>696</v>
      </c>
    </row>
    <row r="201" spans="8:9" ht="45" x14ac:dyDescent="0.25">
      <c r="H201" s="4" t="s">
        <v>489</v>
      </c>
      <c r="I201" s="4" t="s">
        <v>697</v>
      </c>
    </row>
    <row r="202" spans="8:9" ht="45" x14ac:dyDescent="0.25">
      <c r="H202" s="4" t="s">
        <v>489</v>
      </c>
      <c r="I202" s="4" t="s">
        <v>698</v>
      </c>
    </row>
    <row r="203" spans="8:9" ht="45" x14ac:dyDescent="0.25">
      <c r="H203" s="4" t="s">
        <v>489</v>
      </c>
      <c r="I203" s="4" t="s">
        <v>699</v>
      </c>
    </row>
    <row r="204" spans="8:9" ht="45" x14ac:dyDescent="0.25">
      <c r="H204" s="4" t="s">
        <v>489</v>
      </c>
      <c r="I204" s="4" t="s">
        <v>700</v>
      </c>
    </row>
    <row r="205" spans="8:9" ht="45" x14ac:dyDescent="0.25">
      <c r="H205" s="4" t="s">
        <v>489</v>
      </c>
      <c r="I205" s="4" t="s">
        <v>701</v>
      </c>
    </row>
    <row r="206" spans="8:9" ht="45" x14ac:dyDescent="0.25">
      <c r="H206" s="4" t="s">
        <v>489</v>
      </c>
      <c r="I206" s="4" t="s">
        <v>257</v>
      </c>
    </row>
  </sheetData>
  <autoFilter ref="H1:I206" xr:uid="{BA975354-F717-4AC8-8C19-647237CE07ED}"/>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7D5CE-A190-4059-969D-723CE730F420}">
  <dimension ref="A2:A22"/>
  <sheetViews>
    <sheetView workbookViewId="0">
      <selection activeCell="K28" sqref="K28"/>
    </sheetView>
  </sheetViews>
  <sheetFormatPr defaultRowHeight="15" x14ac:dyDescent="0.25"/>
  <sheetData>
    <row r="2" spans="1:1" x14ac:dyDescent="0.25">
      <c r="A2" t="s">
        <v>702</v>
      </c>
    </row>
    <row r="3" spans="1:1" x14ac:dyDescent="0.25">
      <c r="A3" t="s">
        <v>10</v>
      </c>
    </row>
    <row r="4" spans="1:1" x14ac:dyDescent="0.25">
      <c r="A4" t="s">
        <v>29</v>
      </c>
    </row>
    <row r="5" spans="1:1" x14ac:dyDescent="0.25">
      <c r="A5" t="s">
        <v>97</v>
      </c>
    </row>
    <row r="6" spans="1:1" x14ac:dyDescent="0.25">
      <c r="A6" t="s">
        <v>175</v>
      </c>
    </row>
    <row r="7" spans="1:1" x14ac:dyDescent="0.25">
      <c r="A7" t="s">
        <v>264</v>
      </c>
    </row>
    <row r="8" spans="1:1" x14ac:dyDescent="0.25">
      <c r="A8" t="s">
        <v>266</v>
      </c>
    </row>
    <row r="9" spans="1:1" x14ac:dyDescent="0.25">
      <c r="A9" t="s">
        <v>268</v>
      </c>
    </row>
    <row r="10" spans="1:1" x14ac:dyDescent="0.25">
      <c r="A10" t="s">
        <v>270</v>
      </c>
    </row>
    <row r="11" spans="1:1" x14ac:dyDescent="0.25">
      <c r="A11" t="s">
        <v>46</v>
      </c>
    </row>
    <row r="12" spans="1:1" x14ac:dyDescent="0.25">
      <c r="A12" t="s">
        <v>52</v>
      </c>
    </row>
    <row r="13" spans="1:1" x14ac:dyDescent="0.25">
      <c r="A13" t="s">
        <v>55</v>
      </c>
    </row>
    <row r="14" spans="1:1" x14ac:dyDescent="0.25">
      <c r="A14" t="s">
        <v>703</v>
      </c>
    </row>
    <row r="15" spans="1:1" x14ac:dyDescent="0.25">
      <c r="A15" t="s">
        <v>704</v>
      </c>
    </row>
    <row r="16" spans="1:1" x14ac:dyDescent="0.25">
      <c r="A16" t="s">
        <v>293</v>
      </c>
    </row>
    <row r="17" spans="1:1" x14ac:dyDescent="0.25">
      <c r="A17" t="s">
        <v>705</v>
      </c>
    </row>
    <row r="18" spans="1:1" x14ac:dyDescent="0.25">
      <c r="A18" t="s">
        <v>282</v>
      </c>
    </row>
    <row r="19" spans="1:1" x14ac:dyDescent="0.25">
      <c r="A19" t="s">
        <v>706</v>
      </c>
    </row>
    <row r="20" spans="1:1" x14ac:dyDescent="0.25">
      <c r="A20" t="s">
        <v>707</v>
      </c>
    </row>
    <row r="21" spans="1:1" x14ac:dyDescent="0.25">
      <c r="A21" t="s">
        <v>708</v>
      </c>
    </row>
    <row r="22" spans="1:1" x14ac:dyDescent="0.25">
      <c r="A22" t="s">
        <v>287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4</vt:i4>
      </vt:variant>
    </vt:vector>
  </HeadingPairs>
  <TitlesOfParts>
    <vt:vector size="8" baseType="lpstr">
      <vt:lpstr>1. Propozycje zmian w programie</vt:lpstr>
      <vt:lpstr>2. Przesunięcia finansowe</vt:lpstr>
      <vt:lpstr>listy</vt:lpstr>
      <vt:lpstr>listy FEM</vt:lpstr>
      <vt:lpstr>ListaRob</vt:lpstr>
      <vt:lpstr>'1. Propozycje zmian w programie'!Obszar_wydruku</vt:lpstr>
      <vt:lpstr>'1. Propozycje zmian w programie'!Tytuły_wydruku</vt:lpstr>
      <vt:lpstr>'2. Przesunięcia finansowe'!Tytuły_wydruku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Laskowska-Skup Agnieszka</dc:creator>
  <cp:keywords/>
  <dc:description/>
  <cp:lastModifiedBy>Wiśniewski Michał</cp:lastModifiedBy>
  <cp:revision/>
  <cp:lastPrinted>2025-12-09T10:29:47Z</cp:lastPrinted>
  <dcterms:created xsi:type="dcterms:W3CDTF">2015-06-05T18:19:34Z</dcterms:created>
  <dcterms:modified xsi:type="dcterms:W3CDTF">2025-12-10T11:42:09Z</dcterms:modified>
  <cp:category/>
  <cp:contentStatus/>
</cp:coreProperties>
</file>