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.ostalowski\Desktop\3.2 (076)\"/>
    </mc:Choice>
  </mc:AlternateContent>
  <xr:revisionPtr revIDLastSave="0" documentId="13_ncr:1_{AB158F44-2CE1-4BD1-BBDE-992C400B947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a projektów" sheetId="4" r:id="rId1"/>
  </sheets>
  <definedNames>
    <definedName name="_xlnm._FilterDatabase" localSheetId="0" hidden="1">'Lista projektów'!$A$3:$N$24</definedName>
    <definedName name="daneProjektow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4" l="1"/>
  <c r="F15" i="4"/>
  <c r="G15" i="4"/>
  <c r="I15" i="4"/>
  <c r="L7" i="4"/>
  <c r="L8" i="4"/>
  <c r="L9" i="4"/>
  <c r="L10" i="4"/>
  <c r="L11" i="4"/>
  <c r="L12" i="4"/>
  <c r="L13" i="4"/>
  <c r="L14" i="4"/>
  <c r="L6" i="4"/>
  <c r="L5" i="4"/>
  <c r="H7" i="4"/>
  <c r="H8" i="4"/>
  <c r="H9" i="4"/>
  <c r="H10" i="4"/>
  <c r="H11" i="4"/>
  <c r="H12" i="4"/>
  <c r="H13" i="4"/>
  <c r="H14" i="4"/>
  <c r="H19" i="4"/>
  <c r="G20" i="4" l="1"/>
  <c r="J20" i="4"/>
  <c r="I20" i="4"/>
  <c r="H20" i="4" l="1"/>
  <c r="F20" i="4" l="1"/>
  <c r="H5" i="4" l="1"/>
  <c r="H6" i="4"/>
  <c r="H15" i="4" l="1"/>
</calcChain>
</file>

<file path=xl/sharedStrings.xml><?xml version="1.0" encoding="utf-8"?>
<sst xmlns="http://schemas.openxmlformats.org/spreadsheetml/2006/main" count="131" uniqueCount="72">
  <si>
    <t>Projekty skierowane do dofinansowania w sposób konkurencyjny w ramach Funduszy Europejskich dla Mazowsza 2021-2027</t>
  </si>
  <si>
    <t>Lp.</t>
  </si>
  <si>
    <t>Instytucja Organizująca Nabór/ Instytucja prowadząca nabór</t>
  </si>
  <si>
    <t>Numer FEMA</t>
  </si>
  <si>
    <t>Nazwa wnioskodawcy</t>
  </si>
  <si>
    <t>Tytuł projektu</t>
  </si>
  <si>
    <t>Wartość projektu ogółem</t>
  </si>
  <si>
    <t>Wydatki kwalifikowane</t>
  </si>
  <si>
    <t>Wnioskowane dofinansowanie ogółem (UE+BP)</t>
  </si>
  <si>
    <t>Wnioskowane dofinansowanie (UE)</t>
  </si>
  <si>
    <t xml:space="preserve">Wnioskowane dofinansowanie (BP) </t>
  </si>
  <si>
    <t xml:space="preserve">Wynik oceny projektu </t>
  </si>
  <si>
    <t>Procent maksymalnej liczby punktów możliwych do uzyskania *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</si>
  <si>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</si>
  <si>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</si>
  <si>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</si>
  <si>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</si>
  <si>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</si>
  <si>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</si>
  <si>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</si>
  <si>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</si>
  <si>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</si>
  <si>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</si>
  <si>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</si>
  <si>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</si>
  <si>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</si>
  <si>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</si>
  <si>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</si>
  <si>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</si>
  <si>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Mazowiecka Jednostka Wdrażania Programów Unijnych</t>
  </si>
  <si>
    <t>Brak danych</t>
  </si>
  <si>
    <t>SUMA:</t>
  </si>
  <si>
    <t>Projekty, które nie spełniły kryteriów wyboru projektów lub nie uzyskały wymaganej liczby punktów</t>
  </si>
  <si>
    <t>Negatywna ocena formalna</t>
  </si>
  <si>
    <t xml:space="preserve">* nie dotyczy EFS </t>
  </si>
  <si>
    <t>** uzupełnić jedynie w przypadku wniosków po procedurze odwoławczej oraz w przypadku braku możliwości podpisania umowy o dofinansowanie</t>
  </si>
  <si>
    <t>*** poniżej progu punktowego zamieszczane są projekty, które uzyskały wymagane minumum punktowe, jednak ze względu na ustaloną kwotę alokacji nie mogą zostać skierowane do dofinansowania</t>
  </si>
  <si>
    <t>Miasto Stołeczne Warszawa</t>
  </si>
  <si>
    <t>Gmina Piaseczno</t>
  </si>
  <si>
    <t>Gmina Grodzisk Mazowiecki</t>
  </si>
  <si>
    <t>Miasto Mińsk Mazowiecki</t>
  </si>
  <si>
    <t>FEMA.03.02-IP.01-0EJE/26</t>
  </si>
  <si>
    <t>FEMA.03.02-IP.01-0E57/26</t>
  </si>
  <si>
    <t>FEMA.03.02-IP.01-0EFU/26</t>
  </si>
  <si>
    <t>FEMA.03.02-IP.01-0DVR/25</t>
  </si>
  <si>
    <t>FEMA.03.02-IP.01-0DQM/25</t>
  </si>
  <si>
    <t>FEMA.03.02-IP.01-0EU1/26</t>
  </si>
  <si>
    <t>FEMA.03.02-IP.01-0ER3/26</t>
  </si>
  <si>
    <t>FEMA.03.02-IP.01-0DZB/25</t>
  </si>
  <si>
    <t>FEMA.03.02-IP.01-0EPL/26</t>
  </si>
  <si>
    <t>FEMA.03.02-IP.01-0EPA/26</t>
  </si>
  <si>
    <t>MIASTO NOWY DWÓR MAZOWIECKI</t>
  </si>
  <si>
    <t>Miasto i Gmina Serock</t>
  </si>
  <si>
    <t>Gmina Konstancin-Jeziorna</t>
  </si>
  <si>
    <t>Gmina Dąbrówka</t>
  </si>
  <si>
    <t>Gmina Łomianki</t>
  </si>
  <si>
    <t>Gmina Lesznowola</t>
  </si>
  <si>
    <t>Budowa parkingu „parkuj i jedź” oraz infrastruktury do obsługi transportu publicznego w Gminie Grodzisk Mazowiecki</t>
  </si>
  <si>
    <t>Budowa parkingów strategicznych Parkuj i Jedź (P+R) w Warszawie - etap VII</t>
  </si>
  <si>
    <t>Budowa obiektu P&amp;R w Nowym Dworze Mazowieckim</t>
  </si>
  <si>
    <t>Budowa obiektu P&amp;R na terenie gminy Nieporęt wraz z infrastrukturą towarzyszącą</t>
  </si>
  <si>
    <t>Budynek dworca autobusowego w Piasecznie.</t>
  </si>
  <si>
    <t>Rozwój mobilności miejskiej poprzez ekologiczny i konkurencyjny transport publiczny w Gminie Konstancin - Jeziorna</t>
  </si>
  <si>
    <t>Budowa infrastruktury transportu publicznego na terenie miasta Mińsk Mazowiecki</t>
  </si>
  <si>
    <t>Budowa parkingu P+R w miejscowościach Trojany Karpin, Gmina Dąbrówka</t>
  </si>
  <si>
    <t>Budowa infrastruktury wspierającej transport publiczny w Gminie Łomianki</t>
  </si>
  <si>
    <t>Poprawa dostępności komunikacji zbiorowej poprzez budowę zatok autobusowych w Gminie Lesznowola</t>
  </si>
  <si>
    <t>„Przebudowa pasa drogowego ulicy Tarniny i Jemiołowej w miejscowości Stara Wieś”</t>
  </si>
  <si>
    <t>FEMA.03.02-IP.01-0EHX/26</t>
  </si>
  <si>
    <t>Gmina Nadarzyn</t>
  </si>
  <si>
    <t>Nie dotyczy</t>
  </si>
  <si>
    <t>Wyniki oceny projektów złożonych w ramach naboru konkurencyjnego nr FEMA.03.02-IP.01-076/25, Priorytet III „Fundusze Europejskie na rozwój mobilności miejskiej na Mazowszu” dla Działania 3.2 „Mobilność miejska w ZIT”, Typ projektów: „Budowa i przebudowa infrastruktury transportu publicznego ”, programu Fundusze Europejskie dla Mazowsza 2021-2027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</si>
</sst>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_-* #,##0.00\ [$zł-415]_-;\-* #,##0.00\ [$zł-415]_-;_-* &quot;-&quot;??\ [$zł-415]_-;_-@_-"/>
  </numFmts>
  <fonts count="3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2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20"/>
      <color theme="1"/>
      <name val="Czcionka tekstu podstawowego"/>
      <family val="2"/>
      <charset val="238"/>
    </font>
    <font>
      <sz val="20"/>
      <color rgb="FF000000"/>
      <name val="Arial"/>
      <family val="2"/>
      <charset val="238"/>
    </font>
    <font>
      <sz val="20"/>
      <color theme="0"/>
      <name val="Czcionka tekstu podstawowego"/>
      <family val="2"/>
      <charset val="238"/>
    </font>
    <font>
      <sz val="20"/>
      <color theme="3" tint="0.79998168889431442"/>
      <name val="Czcionka tekstu podstawowego"/>
      <family val="2"/>
      <charset val="238"/>
    </font>
    <font>
      <sz val="20"/>
      <color theme="0"/>
      <name val="Arial"/>
      <family val="2"/>
      <charset val="238"/>
    </font>
    <font>
      <sz val="20"/>
      <color theme="1"/>
      <name val="Aptos Narrow"/>
      <family val="2"/>
      <charset val="238"/>
      <scheme val="minor"/>
    </font>
    <font>
      <sz val="20"/>
      <color theme="3" tint="0.89999084444715716"/>
      <name val="Czcionka tekstu podstawowego"/>
      <family val="2"/>
      <charset val="238"/>
    </font>
    <font>
      <sz val="8"/>
      <name val="Aptos Narrow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50">
    <xf numFmtId="0" fontId="0" fillId="0" borderId="0" xfId="0"/>
    <xf numFmtId="0" fontId="21" fillId="0" borderId="0" xfId="43" applyFont="1" applyAlignment="1">
      <alignment vertical="center" wrapText="1"/>
    </xf>
    <xf numFmtId="0" fontId="21" fillId="0" borderId="0" xfId="43" applyFont="1"/>
    <xf numFmtId="0" fontId="22" fillId="33" borderId="11" xfId="43" applyFont="1" applyFill="1" applyBorder="1" applyAlignment="1">
      <alignment horizontal="center" vertical="center" wrapText="1"/>
    </xf>
    <xf numFmtId="0" fontId="22" fillId="33" borderId="12" xfId="43" applyFont="1" applyFill="1" applyBorder="1" applyAlignment="1">
      <alignment horizontal="center" vertical="center" wrapText="1"/>
    </xf>
    <xf numFmtId="49" fontId="20" fillId="33" borderId="15" xfId="43" applyNumberFormat="1" applyFont="1" applyFill="1" applyBorder="1" applyAlignment="1">
      <alignment horizontal="center" vertical="center"/>
    </xf>
    <xf numFmtId="49" fontId="20" fillId="33" borderId="16" xfId="43" applyNumberFormat="1" applyFont="1" applyFill="1" applyBorder="1" applyAlignment="1">
      <alignment horizontal="center" vertical="center"/>
    </xf>
    <xf numFmtId="0" fontId="23" fillId="0" borderId="11" xfId="43" applyFont="1" applyBorder="1" applyAlignment="1">
      <alignment horizontal="center" vertical="center" wrapText="1"/>
    </xf>
    <xf numFmtId="0" fontId="25" fillId="0" borderId="11" xfId="43" applyFont="1" applyBorder="1" applyAlignment="1">
      <alignment horizontal="center" vertical="center" wrapText="1"/>
    </xf>
    <xf numFmtId="0" fontId="23" fillId="34" borderId="11" xfId="43" applyFont="1" applyFill="1" applyBorder="1" applyAlignment="1">
      <alignment horizontal="center" vertical="center" wrapText="1"/>
    </xf>
    <xf numFmtId="164" fontId="23" fillId="34" borderId="11" xfId="43" applyNumberFormat="1" applyFont="1" applyFill="1" applyBorder="1" applyAlignment="1">
      <alignment horizontal="center" vertical="center" wrapText="1"/>
    </xf>
    <xf numFmtId="0" fontId="26" fillId="34" borderId="11" xfId="43" applyFont="1" applyFill="1" applyBorder="1" applyAlignment="1">
      <alignment horizontal="center" vertical="center" wrapText="1"/>
    </xf>
    <xf numFmtId="44" fontId="21" fillId="0" borderId="0" xfId="43" applyNumberFormat="1" applyFont="1"/>
    <xf numFmtId="165" fontId="21" fillId="0" borderId="0" xfId="43" applyNumberFormat="1" applyFont="1"/>
    <xf numFmtId="49" fontId="20" fillId="33" borderId="15" xfId="43" applyNumberFormat="1" applyFont="1" applyFill="1" applyBorder="1" applyAlignment="1">
      <alignment horizontal="center" vertical="center" wrapText="1"/>
    </xf>
    <xf numFmtId="49" fontId="20" fillId="33" borderId="16" xfId="43" applyNumberFormat="1" applyFont="1" applyFill="1" applyBorder="1" applyAlignment="1">
      <alignment horizontal="center" vertical="center" wrapText="1"/>
    </xf>
    <xf numFmtId="10" fontId="27" fillId="0" borderId="11" xfId="45" applyNumberFormat="1" applyFont="1" applyFill="1" applyBorder="1" applyAlignment="1">
      <alignment horizontal="center" vertical="center" wrapText="1"/>
    </xf>
    <xf numFmtId="49" fontId="20" fillId="33" borderId="10" xfId="43" applyNumberFormat="1" applyFont="1" applyFill="1" applyBorder="1" applyAlignment="1">
      <alignment horizontal="center" vertical="center" wrapText="1"/>
    </xf>
    <xf numFmtId="49" fontId="20" fillId="0" borderId="11" xfId="43" applyNumberFormat="1" applyFont="1" applyBorder="1" applyAlignment="1">
      <alignment horizontal="center" vertical="center" wrapText="1"/>
    </xf>
    <xf numFmtId="2" fontId="23" fillId="0" borderId="11" xfId="43" applyNumberFormat="1" applyFont="1" applyBorder="1" applyAlignment="1">
      <alignment horizontal="center" vertical="center" wrapText="1"/>
    </xf>
    <xf numFmtId="0" fontId="25" fillId="35" borderId="11" xfId="43" applyFont="1" applyFill="1" applyBorder="1" applyAlignment="1">
      <alignment horizontal="center" vertical="center" wrapText="1"/>
    </xf>
    <xf numFmtId="49" fontId="27" fillId="0" borderId="0" xfId="43" applyNumberFormat="1" applyFont="1" applyAlignment="1">
      <alignment horizontal="center" vertical="center"/>
    </xf>
    <xf numFmtId="44" fontId="20" fillId="0" borderId="0" xfId="43" applyNumberFormat="1" applyFont="1" applyAlignment="1">
      <alignment vertical="center"/>
    </xf>
    <xf numFmtId="2" fontId="27" fillId="0" borderId="0" xfId="43" applyNumberFormat="1" applyFont="1" applyAlignment="1">
      <alignment horizontal="center" vertical="center"/>
    </xf>
    <xf numFmtId="10" fontId="27" fillId="0" borderId="0" xfId="45" applyNumberFormat="1" applyFont="1" applyFill="1" applyBorder="1" applyAlignment="1">
      <alignment horizontal="center" vertical="center"/>
    </xf>
    <xf numFmtId="1" fontId="27" fillId="0" borderId="0" xfId="43" applyNumberFormat="1" applyFont="1" applyAlignment="1">
      <alignment horizontal="center" vertical="center"/>
    </xf>
    <xf numFmtId="0" fontId="20" fillId="0" borderId="0" xfId="43" applyFont="1"/>
    <xf numFmtId="0" fontId="28" fillId="0" borderId="0" xfId="43" applyFont="1"/>
    <xf numFmtId="0" fontId="20" fillId="0" borderId="0" xfId="43" applyFont="1" applyAlignment="1">
      <alignment vertical="center"/>
    </xf>
    <xf numFmtId="0" fontId="20" fillId="0" borderId="0" xfId="43" applyFont="1" applyAlignment="1">
      <alignment horizontal="center" vertical="center"/>
    </xf>
    <xf numFmtId="4" fontId="23" fillId="0" borderId="11" xfId="43" applyNumberFormat="1" applyFont="1" applyBorder="1" applyAlignment="1">
      <alignment horizontal="center" vertical="center" wrapText="1"/>
    </xf>
    <xf numFmtId="0" fontId="23" fillId="36" borderId="11" xfId="43" applyFont="1" applyFill="1" applyBorder="1" applyAlignment="1">
      <alignment horizontal="center" vertical="center" wrapText="1"/>
    </xf>
    <xf numFmtId="4" fontId="23" fillId="36" borderId="11" xfId="43" applyNumberFormat="1" applyFont="1" applyFill="1" applyBorder="1" applyAlignment="1">
      <alignment horizontal="center" vertical="center" wrapText="1"/>
    </xf>
    <xf numFmtId="2" fontId="23" fillId="36" borderId="11" xfId="43" applyNumberFormat="1" applyFont="1" applyFill="1" applyBorder="1" applyAlignment="1">
      <alignment horizontal="center" vertical="center" wrapText="1"/>
    </xf>
    <xf numFmtId="10" fontId="24" fillId="36" borderId="11" xfId="43" applyNumberFormat="1" applyFont="1" applyFill="1" applyBorder="1" applyAlignment="1">
      <alignment horizontal="center" vertical="center"/>
    </xf>
    <xf numFmtId="0" fontId="29" fillId="36" borderId="11" xfId="43" applyFont="1" applyFill="1" applyBorder="1" applyAlignment="1">
      <alignment horizontal="center" vertical="center" wrapText="1"/>
    </xf>
    <xf numFmtId="10" fontId="23" fillId="0" borderId="11" xfId="1" applyNumberFormat="1" applyFont="1" applyBorder="1" applyAlignment="1">
      <alignment horizontal="center" vertical="center" wrapText="1"/>
    </xf>
    <xf numFmtId="0" fontId="23" fillId="35" borderId="11" xfId="43" applyFont="1" applyFill="1" applyBorder="1" applyAlignment="1">
      <alignment horizontal="center" vertical="center" wrapText="1"/>
    </xf>
    <xf numFmtId="4" fontId="23" fillId="35" borderId="11" xfId="43" applyNumberFormat="1" applyFont="1" applyFill="1" applyBorder="1" applyAlignment="1">
      <alignment horizontal="center" vertical="center" wrapText="1"/>
    </xf>
    <xf numFmtId="2" fontId="23" fillId="35" borderId="11" xfId="43" applyNumberFormat="1" applyFont="1" applyFill="1" applyBorder="1" applyAlignment="1">
      <alignment horizontal="center" vertical="center" wrapText="1"/>
    </xf>
    <xf numFmtId="10" fontId="24" fillId="35" borderId="11" xfId="43" applyNumberFormat="1" applyFont="1" applyFill="1" applyBorder="1" applyAlignment="1">
      <alignment horizontal="center" vertical="center"/>
    </xf>
    <xf numFmtId="164" fontId="23" fillId="0" borderId="11" xfId="43" applyNumberFormat="1" applyFont="1" applyBorder="1" applyAlignment="1">
      <alignment horizontal="center" vertical="center" wrapText="1"/>
    </xf>
    <xf numFmtId="49" fontId="27" fillId="0" borderId="11" xfId="43" applyNumberFormat="1" applyFont="1" applyBorder="1" applyAlignment="1">
      <alignment horizontal="center" vertical="center" wrapText="1"/>
    </xf>
    <xf numFmtId="2" fontId="25" fillId="0" borderId="17" xfId="43" applyNumberFormat="1" applyFont="1" applyBorder="1" applyAlignment="1">
      <alignment horizontal="center" vertical="center" wrapText="1"/>
    </xf>
    <xf numFmtId="0" fontId="22" fillId="0" borderId="12" xfId="43" applyFont="1" applyBorder="1" applyAlignment="1">
      <alignment horizontal="center" vertical="center" wrapText="1"/>
    </xf>
    <xf numFmtId="0" fontId="22" fillId="0" borderId="14" xfId="43" applyFont="1" applyBorder="1" applyAlignment="1">
      <alignment horizontal="center" vertical="center" wrapText="1"/>
    </xf>
    <xf numFmtId="0" fontId="22" fillId="0" borderId="13" xfId="43" applyFont="1" applyBorder="1" applyAlignment="1">
      <alignment horizontal="center" vertical="center" wrapText="1"/>
    </xf>
    <xf numFmtId="0" fontId="22" fillId="33" borderId="11" xfId="43" applyFont="1" applyFill="1" applyBorder="1" applyAlignment="1">
      <alignment horizontal="center" vertical="center"/>
    </xf>
    <xf numFmtId="0" fontId="22" fillId="33" borderId="11" xfId="43" applyFont="1" applyFill="1" applyBorder="1" applyAlignment="1">
      <alignment horizontal="center" vertical="center" wrapText="1"/>
    </xf>
    <xf numFmtId="0" fontId="22" fillId="33" borderId="17" xfId="43" applyFont="1" applyFill="1" applyBorder="1" applyAlignment="1">
      <alignment horizontal="center" vertical="center" wrapText="1"/>
    </xf>
  </cellXfs>
  <cellStyles count="46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Normalny 2" xfId="43" xr:uid="{F257E86E-4FFA-4445-8918-5FABB2BEB642}"/>
    <cellStyle name="Obliczenia" xfId="12" builtinId="22" customBuiltin="1"/>
    <cellStyle name="Procentowy" xfId="1" builtinId="5"/>
    <cellStyle name="Procentowy 2" xfId="44" xr:uid="{21E46960-600F-49C0-A694-959D115EBB1B}"/>
    <cellStyle name="Procentowy 3" xfId="45" xr:uid="{EDCBDE6C-0C7D-4865-B22D-06DF9031B688}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F6DD3-40E5-4E08-84B4-A1B28F71BF7E}">
  <dimension ref="A1:Q24"/>
  <sheetViews>
    <sheetView showGridLines="0" tabSelected="1" view="pageBreakPreview" zoomScale="40" zoomScaleNormal="40" zoomScaleSheetLayoutView="40" workbookViewId="0">
      <selection activeCell="F32" sqref="F32"/>
    </sheetView>
  </sheetViews>
  <sheetFormatPr defaultColWidth="10" defaultRowHeight="25.5"/>
  <cols>
    <col min="1" max="1" width="8.140625" style="29" customWidth="1"/>
    <col min="2" max="2" width="40.7109375" style="29" customWidth="1"/>
    <col min="3" max="3" width="51.5703125" style="28" customWidth="1"/>
    <col min="4" max="5" width="64.28515625" style="28" customWidth="1"/>
    <col min="6" max="10" width="39.140625" style="28" customWidth="1"/>
    <col min="11" max="11" width="32.28515625" style="28" customWidth="1"/>
    <col min="12" max="12" width="34.140625" style="26" customWidth="1"/>
    <col min="13" max="13" width="32.28515625" style="26" customWidth="1"/>
    <col min="14" max="14" width="51.42578125" style="26" customWidth="1"/>
    <col min="15" max="15" width="29.42578125" style="2" customWidth="1"/>
    <col min="16" max="16" width="2.7109375" style="2" customWidth="1"/>
    <col min="17" max="17" width="28.85546875" style="2" customWidth="1"/>
    <col min="18" max="18" width="10" style="2"/>
    <col min="19" max="19" width="29.42578125" style="2" customWidth="1"/>
    <col min="20" max="20" width="10" style="2"/>
    <col min="21" max="21" width="10.7109375" style="2" bestFit="1" customWidth="1"/>
    <col min="22" max="23" width="10.42578125" style="2" bestFit="1" customWidth="1"/>
    <col min="24" max="16384" width="10" style="2"/>
  </cols>
  <sheetData>
    <row r="1" spans="1:17" ht="128.25" customHeight="1">
      <c r="A1" s="44" t="s">
        <v>71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6"/>
      <c r="O1" s="1"/>
    </row>
    <row r="2" spans="1:17" ht="56.25" customHeight="1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1"/>
    </row>
    <row r="3" spans="1:17" ht="162.75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4" t="s">
        <v>12</v>
      </c>
      <c r="M3" s="4" t="s">
        <v>13</v>
      </c>
      <c r="N3" s="3" t="s">
        <v>14</v>
      </c>
      <c r="O3" s="1"/>
    </row>
    <row r="4" spans="1:17" ht="56.25" customHeight="1">
      <c r="A4" s="5" t="s">
        <v>15</v>
      </c>
      <c r="B4" s="6" t="s">
        <v>16</v>
      </c>
      <c r="C4" s="6" t="s">
        <v>17</v>
      </c>
      <c r="D4" s="6" t="s">
        <v>18</v>
      </c>
      <c r="E4" s="6" t="s">
        <v>19</v>
      </c>
      <c r="F4" s="6" t="s">
        <v>20</v>
      </c>
      <c r="G4" s="6" t="s">
        <v>21</v>
      </c>
      <c r="H4" s="6" t="s">
        <v>22</v>
      </c>
      <c r="I4" s="6" t="s">
        <v>23</v>
      </c>
      <c r="J4" s="6" t="s">
        <v>24</v>
      </c>
      <c r="K4" s="6" t="s">
        <v>25</v>
      </c>
      <c r="L4" s="6" t="s">
        <v>26</v>
      </c>
      <c r="M4" s="6" t="s">
        <v>27</v>
      </c>
      <c r="N4" s="6" t="s">
        <v>28</v>
      </c>
    </row>
    <row r="5" spans="1:17" ht="162" customHeight="1">
      <c r="A5" s="7">
        <v>1</v>
      </c>
      <c r="B5" s="7" t="s">
        <v>29</v>
      </c>
      <c r="C5" s="7" t="s">
        <v>41</v>
      </c>
      <c r="D5" s="7" t="s">
        <v>39</v>
      </c>
      <c r="E5" s="7" t="s">
        <v>57</v>
      </c>
      <c r="F5" s="30">
        <v>5246582.16</v>
      </c>
      <c r="G5" s="30">
        <v>5246582.16</v>
      </c>
      <c r="H5" s="30">
        <f>I5+J5</f>
        <v>2623291.08</v>
      </c>
      <c r="I5" s="30">
        <v>2623291.08</v>
      </c>
      <c r="J5" s="19">
        <v>0</v>
      </c>
      <c r="K5" s="19">
        <v>58</v>
      </c>
      <c r="L5" s="36">
        <f>K5/64</f>
        <v>0.90625</v>
      </c>
      <c r="M5" s="7">
        <v>77</v>
      </c>
      <c r="N5" s="8" t="s">
        <v>30</v>
      </c>
    </row>
    <row r="6" spans="1:17" ht="162" customHeight="1">
      <c r="A6" s="31">
        <v>2</v>
      </c>
      <c r="B6" s="31" t="s">
        <v>29</v>
      </c>
      <c r="C6" s="31" t="s">
        <v>42</v>
      </c>
      <c r="D6" s="31" t="s">
        <v>37</v>
      </c>
      <c r="E6" s="31" t="s">
        <v>58</v>
      </c>
      <c r="F6" s="32">
        <v>10094031.32</v>
      </c>
      <c r="G6" s="32">
        <v>9896109.1400000006</v>
      </c>
      <c r="H6" s="32">
        <f>I6+J6</f>
        <v>4948054.5599999996</v>
      </c>
      <c r="I6" s="32">
        <v>4948054.5599999996</v>
      </c>
      <c r="J6" s="33">
        <v>0</v>
      </c>
      <c r="K6" s="33">
        <v>58</v>
      </c>
      <c r="L6" s="34">
        <f>K6/64</f>
        <v>0.90625</v>
      </c>
      <c r="M6" s="31">
        <v>77</v>
      </c>
      <c r="N6" s="35" t="s">
        <v>30</v>
      </c>
    </row>
    <row r="7" spans="1:17" ht="162" customHeight="1">
      <c r="A7" s="7">
        <v>3</v>
      </c>
      <c r="B7" s="7" t="s">
        <v>29</v>
      </c>
      <c r="C7" s="7" t="s">
        <v>43</v>
      </c>
      <c r="D7" s="7" t="s">
        <v>51</v>
      </c>
      <c r="E7" s="7" t="s">
        <v>59</v>
      </c>
      <c r="F7" s="30">
        <v>6589400</v>
      </c>
      <c r="G7" s="30">
        <v>6589400</v>
      </c>
      <c r="H7" s="30">
        <f t="shared" ref="H7:H14" si="0">I7+J7</f>
        <v>3294700</v>
      </c>
      <c r="I7" s="30">
        <v>3294700</v>
      </c>
      <c r="J7" s="19">
        <v>0</v>
      </c>
      <c r="K7" s="19">
        <v>56</v>
      </c>
      <c r="L7" s="36">
        <f t="shared" ref="L7:L14" si="1">K7/64</f>
        <v>0.875</v>
      </c>
      <c r="M7" s="7">
        <v>77</v>
      </c>
      <c r="N7" s="8" t="s">
        <v>30</v>
      </c>
    </row>
    <row r="8" spans="1:17" ht="162" customHeight="1">
      <c r="A8" s="31">
        <v>4</v>
      </c>
      <c r="B8" s="31" t="s">
        <v>29</v>
      </c>
      <c r="C8" s="31" t="s">
        <v>44</v>
      </c>
      <c r="D8" s="31" t="s">
        <v>52</v>
      </c>
      <c r="E8" s="31" t="s">
        <v>60</v>
      </c>
      <c r="F8" s="32">
        <v>19924295.629999999</v>
      </c>
      <c r="G8" s="32">
        <v>16603280.890000001</v>
      </c>
      <c r="H8" s="32">
        <f t="shared" si="0"/>
        <v>8301640.4100000001</v>
      </c>
      <c r="I8" s="32">
        <v>8301640.4100000001</v>
      </c>
      <c r="J8" s="33">
        <v>0</v>
      </c>
      <c r="K8" s="33">
        <v>52</v>
      </c>
      <c r="L8" s="34">
        <f t="shared" si="1"/>
        <v>0.8125</v>
      </c>
      <c r="M8" s="31">
        <v>77</v>
      </c>
      <c r="N8" s="35"/>
    </row>
    <row r="9" spans="1:17" ht="162" customHeight="1">
      <c r="A9" s="7">
        <v>5</v>
      </c>
      <c r="B9" s="7" t="s">
        <v>29</v>
      </c>
      <c r="C9" s="7" t="s">
        <v>45</v>
      </c>
      <c r="D9" s="7" t="s">
        <v>38</v>
      </c>
      <c r="E9" s="7" t="s">
        <v>61</v>
      </c>
      <c r="F9" s="30">
        <v>40711702.060000002</v>
      </c>
      <c r="G9" s="30">
        <v>33098944.760000002</v>
      </c>
      <c r="H9" s="30">
        <f t="shared" si="0"/>
        <v>16549472.369999999</v>
      </c>
      <c r="I9" s="30">
        <v>16549472.369999999</v>
      </c>
      <c r="J9" s="19">
        <v>0</v>
      </c>
      <c r="K9" s="19">
        <v>48</v>
      </c>
      <c r="L9" s="36">
        <f t="shared" si="1"/>
        <v>0.75</v>
      </c>
      <c r="M9" s="7">
        <v>77</v>
      </c>
      <c r="N9" s="8"/>
    </row>
    <row r="10" spans="1:17" ht="162" customHeight="1">
      <c r="A10" s="31">
        <v>6</v>
      </c>
      <c r="B10" s="31" t="s">
        <v>29</v>
      </c>
      <c r="C10" s="31" t="s">
        <v>46</v>
      </c>
      <c r="D10" s="31" t="s">
        <v>53</v>
      </c>
      <c r="E10" s="31" t="s">
        <v>62</v>
      </c>
      <c r="F10" s="32">
        <v>17356333.5</v>
      </c>
      <c r="G10" s="32">
        <v>14856112.5</v>
      </c>
      <c r="H10" s="32">
        <f t="shared" si="0"/>
        <v>7428056.25</v>
      </c>
      <c r="I10" s="32">
        <v>7428056.25</v>
      </c>
      <c r="J10" s="33">
        <v>0</v>
      </c>
      <c r="K10" s="33">
        <v>46</v>
      </c>
      <c r="L10" s="34">
        <f t="shared" si="1"/>
        <v>0.71875</v>
      </c>
      <c r="M10" s="31">
        <v>77</v>
      </c>
      <c r="N10" s="35"/>
    </row>
    <row r="11" spans="1:17" ht="162" customHeight="1">
      <c r="A11" s="7">
        <v>7</v>
      </c>
      <c r="B11" s="7" t="s">
        <v>29</v>
      </c>
      <c r="C11" s="7" t="s">
        <v>47</v>
      </c>
      <c r="D11" s="7" t="s">
        <v>40</v>
      </c>
      <c r="E11" s="7" t="s">
        <v>63</v>
      </c>
      <c r="F11" s="30">
        <v>2888040</v>
      </c>
      <c r="G11" s="30">
        <v>2888040</v>
      </c>
      <c r="H11" s="30">
        <f t="shared" si="0"/>
        <v>1444020</v>
      </c>
      <c r="I11" s="30">
        <v>1444020</v>
      </c>
      <c r="J11" s="19">
        <v>0</v>
      </c>
      <c r="K11" s="19">
        <v>45</v>
      </c>
      <c r="L11" s="36">
        <f t="shared" si="1"/>
        <v>0.703125</v>
      </c>
      <c r="M11" s="7">
        <v>77</v>
      </c>
      <c r="N11" s="8"/>
    </row>
    <row r="12" spans="1:17" ht="162" customHeight="1">
      <c r="A12" s="31">
        <v>8</v>
      </c>
      <c r="B12" s="31" t="s">
        <v>29</v>
      </c>
      <c r="C12" s="31" t="s">
        <v>48</v>
      </c>
      <c r="D12" s="31" t="s">
        <v>54</v>
      </c>
      <c r="E12" s="31" t="s">
        <v>64</v>
      </c>
      <c r="F12" s="32">
        <v>1610138.11</v>
      </c>
      <c r="G12" s="32">
        <v>1610138.11</v>
      </c>
      <c r="H12" s="32">
        <f t="shared" si="0"/>
        <v>805069.01</v>
      </c>
      <c r="I12" s="32">
        <v>805069.01</v>
      </c>
      <c r="J12" s="33">
        <v>0</v>
      </c>
      <c r="K12" s="33">
        <v>41</v>
      </c>
      <c r="L12" s="34">
        <f t="shared" si="1"/>
        <v>0.640625</v>
      </c>
      <c r="M12" s="31">
        <v>77</v>
      </c>
      <c r="N12" s="35"/>
    </row>
    <row r="13" spans="1:17" ht="162" customHeight="1">
      <c r="A13" s="7">
        <v>9</v>
      </c>
      <c r="B13" s="7" t="s">
        <v>29</v>
      </c>
      <c r="C13" s="7" t="s">
        <v>49</v>
      </c>
      <c r="D13" s="7" t="s">
        <v>55</v>
      </c>
      <c r="E13" s="7" t="s">
        <v>65</v>
      </c>
      <c r="F13" s="30">
        <v>10332545.5</v>
      </c>
      <c r="G13" s="30">
        <v>8332545.5</v>
      </c>
      <c r="H13" s="30">
        <f t="shared" si="0"/>
        <v>4166272.75</v>
      </c>
      <c r="I13" s="30">
        <v>4166272.75</v>
      </c>
      <c r="J13" s="19">
        <v>0</v>
      </c>
      <c r="K13" s="19">
        <v>40</v>
      </c>
      <c r="L13" s="36">
        <f t="shared" si="1"/>
        <v>0.625</v>
      </c>
      <c r="M13" s="7">
        <v>77</v>
      </c>
      <c r="N13" s="8"/>
    </row>
    <row r="14" spans="1:17" ht="162" customHeight="1">
      <c r="A14" s="31">
        <v>10</v>
      </c>
      <c r="B14" s="31" t="s">
        <v>29</v>
      </c>
      <c r="C14" s="31" t="s">
        <v>50</v>
      </c>
      <c r="D14" s="31" t="s">
        <v>56</v>
      </c>
      <c r="E14" s="31" t="s">
        <v>66</v>
      </c>
      <c r="F14" s="32">
        <v>4589272.46</v>
      </c>
      <c r="G14" s="32">
        <v>4589272.46</v>
      </c>
      <c r="H14" s="32">
        <f t="shared" si="0"/>
        <v>2294636.2200000002</v>
      </c>
      <c r="I14" s="32">
        <v>2294636.2200000002</v>
      </c>
      <c r="J14" s="33">
        <v>0</v>
      </c>
      <c r="K14" s="33">
        <v>18</v>
      </c>
      <c r="L14" s="34">
        <f t="shared" si="1"/>
        <v>0.28125</v>
      </c>
      <c r="M14" s="31">
        <v>77</v>
      </c>
      <c r="N14" s="35"/>
    </row>
    <row r="15" spans="1:17" ht="111" customHeight="1">
      <c r="A15" s="42" t="s">
        <v>30</v>
      </c>
      <c r="B15" s="42" t="s">
        <v>30</v>
      </c>
      <c r="C15" s="42" t="s">
        <v>30</v>
      </c>
      <c r="D15" s="42" t="s">
        <v>30</v>
      </c>
      <c r="E15" s="42" t="s">
        <v>30</v>
      </c>
      <c r="F15" s="41">
        <f>SUM(F5:F14)</f>
        <v>119342340.73999999</v>
      </c>
      <c r="G15" s="41">
        <f>SUM(G5:G14)</f>
        <v>103710425.52</v>
      </c>
      <c r="H15" s="41">
        <f>SUM(H5:H14)</f>
        <v>51855212.649999999</v>
      </c>
      <c r="I15" s="41">
        <f>SUM(I5:I14)</f>
        <v>51855212.649999999</v>
      </c>
      <c r="J15" s="41">
        <f>SUM(J5:J14)</f>
        <v>0</v>
      </c>
      <c r="K15" s="43" t="s">
        <v>30</v>
      </c>
      <c r="L15" s="16" t="s">
        <v>30</v>
      </c>
      <c r="M15" s="16" t="s">
        <v>30</v>
      </c>
      <c r="N15" s="8" t="s">
        <v>30</v>
      </c>
      <c r="O15" s="12"/>
      <c r="Q15" s="13"/>
    </row>
    <row r="16" spans="1:17" ht="104.25" customHeight="1">
      <c r="A16" s="48" t="s">
        <v>32</v>
      </c>
      <c r="B16" s="48"/>
      <c r="C16" s="48"/>
      <c r="D16" s="48"/>
      <c r="E16" s="48"/>
      <c r="F16" s="48"/>
      <c r="G16" s="48"/>
      <c r="H16" s="48"/>
      <c r="I16" s="48"/>
      <c r="J16" s="49"/>
      <c r="K16" s="48"/>
      <c r="L16" s="48"/>
      <c r="M16" s="48"/>
      <c r="N16" s="48"/>
      <c r="Q16" s="13"/>
    </row>
    <row r="17" spans="1:15" ht="165" customHeight="1">
      <c r="A17" s="3" t="s">
        <v>1</v>
      </c>
      <c r="B17" s="3" t="s">
        <v>2</v>
      </c>
      <c r="C17" s="3" t="s">
        <v>3</v>
      </c>
      <c r="D17" s="3" t="s">
        <v>4</v>
      </c>
      <c r="E17" s="3" t="s">
        <v>5</v>
      </c>
      <c r="F17" s="3" t="s">
        <v>6</v>
      </c>
      <c r="G17" s="3" t="s">
        <v>7</v>
      </c>
      <c r="H17" s="3" t="s">
        <v>8</v>
      </c>
      <c r="I17" s="3" t="s">
        <v>9</v>
      </c>
      <c r="J17" s="3" t="s">
        <v>10</v>
      </c>
      <c r="K17" s="3" t="s">
        <v>11</v>
      </c>
      <c r="L17" s="4" t="s">
        <v>12</v>
      </c>
      <c r="M17" s="4" t="s">
        <v>13</v>
      </c>
      <c r="N17" s="3" t="s">
        <v>14</v>
      </c>
      <c r="O17" s="1"/>
    </row>
    <row r="18" spans="1:15" ht="48" customHeight="1">
      <c r="A18" s="14" t="s">
        <v>15</v>
      </c>
      <c r="B18" s="15" t="s">
        <v>16</v>
      </c>
      <c r="C18" s="15" t="s">
        <v>17</v>
      </c>
      <c r="D18" s="15" t="s">
        <v>18</v>
      </c>
      <c r="E18" s="15" t="s">
        <v>19</v>
      </c>
      <c r="F18" s="15" t="s">
        <v>20</v>
      </c>
      <c r="G18" s="15" t="s">
        <v>21</v>
      </c>
      <c r="H18" s="15" t="s">
        <v>22</v>
      </c>
      <c r="I18" s="15" t="s">
        <v>23</v>
      </c>
      <c r="J18" s="15" t="s">
        <v>24</v>
      </c>
      <c r="K18" s="15" t="s">
        <v>25</v>
      </c>
      <c r="L18" s="17" t="s">
        <v>26</v>
      </c>
      <c r="M18" s="17" t="s">
        <v>27</v>
      </c>
      <c r="N18" s="15" t="s">
        <v>28</v>
      </c>
    </row>
    <row r="19" spans="1:15" ht="120.75" customHeight="1">
      <c r="A19" s="18" t="s">
        <v>25</v>
      </c>
      <c r="B19" s="7" t="s">
        <v>29</v>
      </c>
      <c r="C19" s="7" t="s">
        <v>68</v>
      </c>
      <c r="D19" s="37" t="s">
        <v>69</v>
      </c>
      <c r="E19" s="37" t="s">
        <v>67</v>
      </c>
      <c r="F19" s="38">
        <v>2905497.2</v>
      </c>
      <c r="G19" s="38">
        <v>2905497.2</v>
      </c>
      <c r="H19" s="38">
        <f>I19+J19</f>
        <v>1452748.6</v>
      </c>
      <c r="I19" s="38">
        <v>1452748.6</v>
      </c>
      <c r="J19" s="39">
        <v>0</v>
      </c>
      <c r="K19" s="39" t="s">
        <v>33</v>
      </c>
      <c r="L19" s="40" t="s">
        <v>70</v>
      </c>
      <c r="M19" s="7">
        <v>77</v>
      </c>
      <c r="N19" s="20" t="s">
        <v>30</v>
      </c>
    </row>
    <row r="20" spans="1:15" ht="93.75" customHeight="1">
      <c r="A20" s="11" t="s">
        <v>30</v>
      </c>
      <c r="B20" s="11" t="s">
        <v>30</v>
      </c>
      <c r="C20" s="11" t="s">
        <v>30</v>
      </c>
      <c r="D20" s="11" t="s">
        <v>30</v>
      </c>
      <c r="E20" s="9" t="s">
        <v>31</v>
      </c>
      <c r="F20" s="10">
        <f>SUM(F19:F19)</f>
        <v>2905497.2</v>
      </c>
      <c r="G20" s="10">
        <f>SUM(G19:G19)</f>
        <v>2905497.2</v>
      </c>
      <c r="H20" s="10">
        <f>SUM(H19:H19)</f>
        <v>1452748.6</v>
      </c>
      <c r="I20" s="10">
        <f>SUM(I19:I19)</f>
        <v>1452748.6</v>
      </c>
      <c r="J20" s="10">
        <f>SUM(J19:J19)</f>
        <v>0</v>
      </c>
      <c r="K20" s="11" t="s">
        <v>30</v>
      </c>
      <c r="L20" s="11" t="s">
        <v>30</v>
      </c>
      <c r="M20" s="11" t="s">
        <v>30</v>
      </c>
      <c r="N20" s="11" t="s">
        <v>30</v>
      </c>
    </row>
    <row r="21" spans="1:15">
      <c r="A21" s="21"/>
      <c r="B21" s="21"/>
      <c r="C21" s="21"/>
      <c r="D21" s="21"/>
      <c r="E21" s="21"/>
      <c r="F21" s="22"/>
      <c r="G21" s="22"/>
      <c r="H21" s="22"/>
      <c r="I21" s="22"/>
      <c r="J21" s="22"/>
      <c r="K21" s="23"/>
      <c r="L21" s="24"/>
      <c r="M21" s="25"/>
      <c r="N21" s="24"/>
    </row>
    <row r="22" spans="1:15" ht="33.75" customHeight="1">
      <c r="A22" s="26" t="s">
        <v>34</v>
      </c>
      <c r="B22" s="27"/>
      <c r="C22" s="27"/>
      <c r="D22" s="27"/>
      <c r="E22" s="27"/>
    </row>
    <row r="23" spans="1:15" ht="33.75" customHeight="1">
      <c r="A23" s="26" t="s">
        <v>35</v>
      </c>
      <c r="B23" s="27"/>
      <c r="C23" s="27"/>
      <c r="D23" s="27"/>
      <c r="E23" s="27"/>
      <c r="F23" s="26"/>
      <c r="G23" s="26"/>
      <c r="H23" s="26"/>
      <c r="I23" s="26"/>
      <c r="J23" s="26"/>
      <c r="K23" s="26"/>
    </row>
    <row r="24" spans="1:15" ht="33.75" customHeight="1">
      <c r="A24" s="26" t="s">
        <v>36</v>
      </c>
      <c r="B24" s="27"/>
      <c r="C24" s="27"/>
      <c r="D24" s="27"/>
      <c r="E24" s="27"/>
    </row>
  </sheetData>
  <autoFilter ref="A3:N24" xr:uid="{00000000-0009-0000-0000-000000000000}"/>
  <mergeCells count="3">
    <mergeCell ref="A1:N1"/>
    <mergeCell ref="A2:N2"/>
    <mergeCell ref="A16:N16"/>
  </mergeCells>
  <phoneticPr fontId="30" type="noConversion"/>
  <printOptions horizontalCentered="1"/>
  <pageMargins left="0" right="0" top="0.74803149606299213" bottom="0.35433070866141736" header="0.31496062992125984" footer="0.31496062992125984"/>
  <pageSetup paperSize="9" scale="22" orientation="landscape" r:id="rId1"/>
  <headerFooter>
    <oddFooter>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9" ma:contentTypeDescription="Utwórz nowy dokument." ma:contentTypeScope="" ma:versionID="c10e364f886738e75022b443b31bada1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a080c72e70604d57ff76ec09d2b529b3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592578-60EA-4C59-B230-B3840B2E8EAB}">
  <ds:schemaRefs>
    <ds:schemaRef ds:uri="http://schemas.microsoft.com/office/2006/metadata/properties"/>
    <ds:schemaRef ds:uri="http://schemas.microsoft.com/office/infopath/2007/PartnerControls"/>
    <ds:schemaRef ds:uri="13e258df-16cb-4507-b678-b498e48e58c8"/>
    <ds:schemaRef ds:uri="153e0a85-a7de-4c25-b915-33607e7cdfca"/>
  </ds:schemaRefs>
</ds:datastoreItem>
</file>

<file path=customXml/itemProps2.xml><?xml version="1.0" encoding="utf-8"?>
<ds:datastoreItem xmlns:ds="http://schemas.openxmlformats.org/officeDocument/2006/customXml" ds:itemID="{226CF12E-EF9A-4157-B6C7-E4CF0C54D3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CE8E9F-ACEE-4C7A-B1E7-B337F5CD03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projektów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Ostałowski Piotr</cp:lastModifiedBy>
  <cp:revision/>
  <cp:lastPrinted>2026-06-12T05:51:54Z</cp:lastPrinted>
  <dcterms:created xsi:type="dcterms:W3CDTF">2026-04-29T08:49:38Z</dcterms:created>
  <dcterms:modified xsi:type="dcterms:W3CDTF">2026-06-23T10:33:03Z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MediaServiceImageTags">
    <vt:lpwstr/>
  </property>
</Properties>
</file>