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ostalowski\Desktop\3.1 (080)\"/>
    </mc:Choice>
  </mc:AlternateContent>
  <xr:revisionPtr revIDLastSave="0" documentId="13_ncr:1_{69627798-C606-4307-8FF4-03240F32CF4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a projektów" sheetId="4" r:id="rId1"/>
  </sheets>
  <definedNames>
    <definedName name="_xlnm._FilterDatabase" localSheetId="0" hidden="1">'Lista projektów'!$A$3:$N$21</definedName>
    <definedName name="daneProjekto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4" l="1"/>
  <c r="H10" i="4"/>
  <c r="L10" i="4"/>
  <c r="L5" i="4"/>
  <c r="J11" i="4"/>
  <c r="I11" i="4"/>
  <c r="H11" i="4"/>
  <c r="G11" i="4"/>
  <c r="F11" i="4"/>
  <c r="F6" i="4" l="1"/>
  <c r="G6" i="4"/>
  <c r="I6" i="4"/>
  <c r="H15" i="4"/>
  <c r="G17" i="4" l="1"/>
  <c r="J17" i="4"/>
  <c r="I17" i="4"/>
  <c r="H17" i="4" l="1"/>
  <c r="F17" i="4" l="1"/>
  <c r="H5" i="4" l="1"/>
  <c r="J6" i="4"/>
  <c r="H6" i="4" l="1"/>
</calcChain>
</file>

<file path=xl/sharedStrings.xml><?xml version="1.0" encoding="utf-8"?>
<sst xmlns="http://schemas.openxmlformats.org/spreadsheetml/2006/main" count="145" uniqueCount="53">
  <si>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</si>
  <si>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</si>
  <si>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</si>
  <si>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</si>
  <si>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</si>
  <si>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</si>
  <si>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</si>
  <si>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</si>
  <si>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</si>
  <si>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</si>
  <si>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</si>
  <si>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</si>
  <si>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</si>
  <si>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</si>
  <si>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</si>
  <si>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</si>
  <si>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</si>
  <si>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</si>
  <si>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</si>
  <si>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</si>
  <si>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</si>
  <si>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</si>
  <si>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</si>
  <si>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</si>
  <si>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</si>
  <si>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</si>
  <si>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</si>
  <si>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</si>
  <si>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</si>
  <si>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Mazowiecka Jednostka Wdrażania Programów Unijnych</t>
  </si>
  <si>
    <t>Brak danych</t>
  </si>
  <si>
    <t>SUMA:</t>
  </si>
  <si>
    <t>Projekty, które nie spełniły kryteriów wyboru projektów lub nie uzyskały wymaganej liczby punktów</t>
  </si>
  <si>
    <t>Negatywna ocena formalna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</si>
  <si>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</si>
  <si>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</si>
  <si>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</si>
  <si>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Nie dotyczy</t>
  </si>
  <si>
    <t>Próg wyczerpania alokacji***</t>
  </si>
  <si>
    <t>FEMA.03.01-IP.01-0DTM/25</t>
  </si>
  <si>
    <t>MIASTO ŻYRARDÓW</t>
  </si>
  <si>
    <t>Budowa i przebudowa infrastruktury transportu publicznego na terenie gmin Żyrardów i Wiskitki</t>
  </si>
  <si>
    <t>77</t>
  </si>
  <si>
    <t>Miasto Siedlce</t>
  </si>
  <si>
    <t>Rozwój infrastruktury transportu publicznego oraz zintegrowanego węzła przesiadkowego w Siedlcach</t>
  </si>
  <si>
    <t>FEMA.03.01-IP.01-0ESZ/26</t>
  </si>
  <si>
    <t>FEMA.03.01-IP.01-0ET0/26</t>
  </si>
  <si>
    <t>FEMA.03.01-IP.01-0E70/26</t>
  </si>
  <si>
    <t>Gmina Wyśmierzyce</t>
  </si>
  <si>
    <t>Gmina Miasta Radomia</t>
  </si>
  <si>
    <t>Poprawa jakości infrastruktury transportu publicznego na obszarze Gminy Wyśmierzyce</t>
  </si>
  <si>
    <t>Budowa i przebudowa infrastruktury publicznego transportu w Radomiu</t>
  </si>
  <si>
    <t>Wyniki oceny projektów złożonych w ramach naboru konkurencyjnego nr FEMA.03.01-IP.01-080/25, Priorytet III „Fundusze Europejskie na rozwój mobilności miejskiej na Mazowszu” dla Działania 3.1 „Mobilność miejska”, Typ projektów: „Budowa i przebudowa infrastruktury transportu publicznego”, programu Fundusze Europejskie dla Mazowsza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</si>
</sst>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3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Czcionka tekstu podstawowego"/>
      <family val="2"/>
      <charset val="238"/>
    </font>
    <font>
      <sz val="20"/>
      <color rgb="FF000000"/>
      <name val="Arial"/>
      <family val="2"/>
      <charset val="238"/>
    </font>
    <font>
      <sz val="20"/>
      <color theme="0"/>
      <name val="Czcionka tekstu podstawowego"/>
      <family val="2"/>
      <charset val="238"/>
    </font>
    <font>
      <sz val="20"/>
      <color theme="0"/>
      <name val="Arial"/>
      <family val="2"/>
      <charset val="238"/>
    </font>
    <font>
      <sz val="20"/>
      <color theme="1"/>
      <name val="Aptos Narrow"/>
      <family val="2"/>
      <charset val="238"/>
      <scheme val="minor"/>
    </font>
    <font>
      <sz val="20"/>
      <color theme="3" tint="0.89999084444715716"/>
      <name val="Czcionka tekstu podstawowego"/>
      <family val="2"/>
      <charset val="238"/>
    </font>
    <font>
      <sz val="8"/>
      <name val="Aptos Narrow"/>
      <family val="2"/>
      <charset val="238"/>
      <scheme val="minor"/>
    </font>
    <font>
      <sz val="20"/>
      <color theme="3" tint="0.89999084444715716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9">
    <xf numFmtId="0" fontId="0" fillId="0" borderId="0" xfId="0"/>
    <xf numFmtId="0" fontId="21" fillId="0" borderId="0" xfId="43" applyFont="1" applyAlignment="1">
      <alignment vertical="center" wrapText="1"/>
    </xf>
    <xf numFmtId="0" fontId="21" fillId="0" borderId="0" xfId="43" applyFont="1"/>
    <xf numFmtId="0" fontId="22" fillId="33" borderId="11" xfId="43" applyFont="1" applyFill="1" applyBorder="1" applyAlignment="1">
      <alignment horizontal="center" vertical="center" wrapText="1"/>
    </xf>
    <xf numFmtId="0" fontId="22" fillId="33" borderId="12" xfId="43" applyFont="1" applyFill="1" applyBorder="1" applyAlignment="1">
      <alignment horizontal="center" vertical="center" wrapText="1"/>
    </xf>
    <xf numFmtId="49" fontId="20" fillId="33" borderId="15" xfId="43" applyNumberFormat="1" applyFont="1" applyFill="1" applyBorder="1" applyAlignment="1">
      <alignment horizontal="center" vertical="center"/>
    </xf>
    <xf numFmtId="49" fontId="20" fillId="33" borderId="16" xfId="43" applyNumberFormat="1" applyFont="1" applyFill="1" applyBorder="1" applyAlignment="1">
      <alignment horizontal="center" vertical="center"/>
    </xf>
    <xf numFmtId="0" fontId="23" fillId="0" borderId="11" xfId="43" applyFont="1" applyBorder="1" applyAlignment="1">
      <alignment horizontal="center" vertical="center" wrapText="1"/>
    </xf>
    <xf numFmtId="0" fontId="25" fillId="0" borderId="11" xfId="43" applyFont="1" applyBorder="1" applyAlignment="1">
      <alignment horizontal="center" vertical="center" wrapText="1"/>
    </xf>
    <xf numFmtId="44" fontId="21" fillId="0" borderId="0" xfId="43" applyNumberFormat="1" applyFont="1"/>
    <xf numFmtId="165" fontId="21" fillId="0" borderId="0" xfId="43" applyNumberFormat="1" applyFont="1"/>
    <xf numFmtId="49" fontId="20" fillId="33" borderId="15" xfId="43" applyNumberFormat="1" applyFont="1" applyFill="1" applyBorder="1" applyAlignment="1">
      <alignment horizontal="center" vertical="center" wrapText="1"/>
    </xf>
    <xf numFmtId="49" fontId="20" fillId="33" borderId="16" xfId="43" applyNumberFormat="1" applyFont="1" applyFill="1" applyBorder="1" applyAlignment="1">
      <alignment horizontal="center" vertical="center" wrapText="1"/>
    </xf>
    <xf numFmtId="49" fontId="20" fillId="33" borderId="10" xfId="43" applyNumberFormat="1" applyFont="1" applyFill="1" applyBorder="1" applyAlignment="1">
      <alignment horizontal="center" vertical="center" wrapText="1"/>
    </xf>
    <xf numFmtId="49" fontId="20" fillId="0" borderId="11" xfId="43" applyNumberFormat="1" applyFont="1" applyBorder="1" applyAlignment="1">
      <alignment horizontal="center" vertical="center" wrapText="1"/>
    </xf>
    <xf numFmtId="2" fontId="23" fillId="0" borderId="11" xfId="43" applyNumberFormat="1" applyFont="1" applyBorder="1" applyAlignment="1">
      <alignment horizontal="center" vertical="center" wrapText="1"/>
    </xf>
    <xf numFmtId="0" fontId="25" fillId="34" borderId="11" xfId="43" applyFont="1" applyFill="1" applyBorder="1" applyAlignment="1">
      <alignment horizontal="center" vertical="center" wrapText="1"/>
    </xf>
    <xf numFmtId="49" fontId="26" fillId="0" borderId="0" xfId="43" applyNumberFormat="1" applyFont="1" applyAlignment="1">
      <alignment horizontal="center" vertical="center"/>
    </xf>
    <xf numFmtId="44" fontId="20" fillId="0" borderId="0" xfId="43" applyNumberFormat="1" applyFont="1" applyAlignment="1">
      <alignment vertical="center"/>
    </xf>
    <xf numFmtId="2" fontId="26" fillId="0" borderId="0" xfId="43" applyNumberFormat="1" applyFont="1" applyAlignment="1">
      <alignment horizontal="center" vertical="center"/>
    </xf>
    <xf numFmtId="10" fontId="26" fillId="0" borderId="0" xfId="45" applyNumberFormat="1" applyFont="1" applyFill="1" applyBorder="1" applyAlignment="1">
      <alignment horizontal="center" vertical="center"/>
    </xf>
    <xf numFmtId="1" fontId="26" fillId="0" borderId="0" xfId="43" applyNumberFormat="1" applyFont="1" applyAlignment="1">
      <alignment horizontal="center" vertical="center"/>
    </xf>
    <xf numFmtId="0" fontId="20" fillId="0" borderId="0" xfId="43" applyFont="1"/>
    <xf numFmtId="0" fontId="27" fillId="0" borderId="0" xfId="43" applyFont="1"/>
    <xf numFmtId="0" fontId="20" fillId="0" borderId="0" xfId="43" applyFont="1" applyAlignment="1">
      <alignment vertical="center"/>
    </xf>
    <xf numFmtId="0" fontId="20" fillId="0" borderId="0" xfId="43" applyFont="1" applyAlignment="1">
      <alignment horizontal="center" vertical="center"/>
    </xf>
    <xf numFmtId="4" fontId="23" fillId="0" borderId="11" xfId="43" applyNumberFormat="1" applyFont="1" applyBorder="1" applyAlignment="1">
      <alignment horizontal="center" vertical="center" wrapText="1"/>
    </xf>
    <xf numFmtId="0" fontId="23" fillId="35" borderId="11" xfId="43" applyFont="1" applyFill="1" applyBorder="1" applyAlignment="1">
      <alignment horizontal="center" vertical="center" wrapText="1"/>
    </xf>
    <xf numFmtId="4" fontId="23" fillId="35" borderId="11" xfId="43" applyNumberFormat="1" applyFont="1" applyFill="1" applyBorder="1" applyAlignment="1">
      <alignment horizontal="center" vertical="center" wrapText="1"/>
    </xf>
    <xf numFmtId="2" fontId="23" fillId="35" borderId="11" xfId="43" applyNumberFormat="1" applyFont="1" applyFill="1" applyBorder="1" applyAlignment="1">
      <alignment horizontal="center" vertical="center" wrapText="1"/>
    </xf>
    <xf numFmtId="10" fontId="24" fillId="35" borderId="11" xfId="43" applyNumberFormat="1" applyFont="1" applyFill="1" applyBorder="1" applyAlignment="1">
      <alignment horizontal="center" vertical="center"/>
    </xf>
    <xf numFmtId="0" fontId="28" fillId="35" borderId="11" xfId="43" applyFont="1" applyFill="1" applyBorder="1" applyAlignment="1">
      <alignment horizontal="center" vertical="center" wrapText="1"/>
    </xf>
    <xf numFmtId="10" fontId="23" fillId="0" borderId="11" xfId="1" applyNumberFormat="1" applyFont="1" applyBorder="1" applyAlignment="1">
      <alignment horizontal="center" vertical="center" wrapText="1"/>
    </xf>
    <xf numFmtId="0" fontId="23" fillId="34" borderId="11" xfId="43" applyFont="1" applyFill="1" applyBorder="1" applyAlignment="1">
      <alignment horizontal="center" vertical="center" wrapText="1"/>
    </xf>
    <xf numFmtId="4" fontId="23" fillId="34" borderId="11" xfId="43" applyNumberFormat="1" applyFont="1" applyFill="1" applyBorder="1" applyAlignment="1">
      <alignment horizontal="center" vertical="center" wrapText="1"/>
    </xf>
    <xf numFmtId="2" fontId="23" fillId="34" borderId="11" xfId="43" applyNumberFormat="1" applyFont="1" applyFill="1" applyBorder="1" applyAlignment="1">
      <alignment horizontal="center" vertical="center" wrapText="1"/>
    </xf>
    <xf numFmtId="10" fontId="24" fillId="34" borderId="11" xfId="43" applyNumberFormat="1" applyFont="1" applyFill="1" applyBorder="1" applyAlignment="1">
      <alignment horizontal="center" vertical="center"/>
    </xf>
    <xf numFmtId="164" fontId="23" fillId="0" borderId="11" xfId="43" applyNumberFormat="1" applyFont="1" applyBorder="1" applyAlignment="1">
      <alignment horizontal="center" vertical="center" wrapText="1"/>
    </xf>
    <xf numFmtId="164" fontId="23" fillId="0" borderId="17" xfId="43" applyNumberFormat="1" applyFont="1" applyBorder="1" applyAlignment="1">
      <alignment horizontal="center" vertical="center" wrapText="1"/>
    </xf>
    <xf numFmtId="164" fontId="23" fillId="35" borderId="11" xfId="43" applyNumberFormat="1" applyFont="1" applyFill="1" applyBorder="1" applyAlignment="1">
      <alignment horizontal="center" vertical="center" wrapText="1"/>
    </xf>
    <xf numFmtId="49" fontId="30" fillId="35" borderId="11" xfId="43" applyNumberFormat="1" applyFont="1" applyFill="1" applyBorder="1" applyAlignment="1">
      <alignment horizontal="center" vertical="center" wrapText="1"/>
    </xf>
    <xf numFmtId="2" fontId="28" fillId="35" borderId="17" xfId="43" applyNumberFormat="1" applyFont="1" applyFill="1" applyBorder="1" applyAlignment="1">
      <alignment horizontal="center" vertical="center" wrapText="1"/>
    </xf>
    <xf numFmtId="10" fontId="30" fillId="35" borderId="11" xfId="45" applyNumberFormat="1" applyFont="1" applyFill="1" applyBorder="1" applyAlignment="1">
      <alignment horizontal="center" vertical="center" wrapText="1"/>
    </xf>
    <xf numFmtId="49" fontId="23" fillId="0" borderId="11" xfId="43" applyNumberFormat="1" applyFont="1" applyBorder="1" applyAlignment="1">
      <alignment horizontal="center" vertical="center" wrapText="1"/>
    </xf>
    <xf numFmtId="2" fontId="23" fillId="0" borderId="17" xfId="43" applyNumberFormat="1" applyFont="1" applyBorder="1" applyAlignment="1">
      <alignment horizontal="center" vertical="center" wrapText="1"/>
    </xf>
    <xf numFmtId="49" fontId="20" fillId="35" borderId="11" xfId="43" applyNumberFormat="1" applyFont="1" applyFill="1" applyBorder="1" applyAlignment="1">
      <alignment horizontal="center" vertical="center" wrapText="1"/>
    </xf>
    <xf numFmtId="164" fontId="23" fillId="34" borderId="11" xfId="43" applyNumberFormat="1" applyFont="1" applyFill="1" applyBorder="1" applyAlignment="1">
      <alignment horizontal="center" vertical="center" wrapText="1"/>
    </xf>
    <xf numFmtId="49" fontId="26" fillId="34" borderId="11" xfId="43" applyNumberFormat="1" applyFont="1" applyFill="1" applyBorder="1" applyAlignment="1">
      <alignment horizontal="center" vertical="center" wrapText="1"/>
    </xf>
    <xf numFmtId="2" fontId="25" fillId="34" borderId="17" xfId="43" applyNumberFormat="1" applyFont="1" applyFill="1" applyBorder="1" applyAlignment="1">
      <alignment horizontal="center" vertical="center" wrapText="1"/>
    </xf>
    <xf numFmtId="10" fontId="26" fillId="34" borderId="11" xfId="45" applyNumberFormat="1" applyFont="1" applyFill="1" applyBorder="1" applyAlignment="1">
      <alignment horizontal="center" vertical="center" wrapText="1"/>
    </xf>
    <xf numFmtId="49" fontId="20" fillId="34" borderId="11" xfId="43" applyNumberFormat="1" applyFont="1" applyFill="1" applyBorder="1" applyAlignment="1">
      <alignment horizontal="center" vertical="center" wrapText="1"/>
    </xf>
    <xf numFmtId="49" fontId="20" fillId="33" borderId="18" xfId="43" applyNumberFormat="1" applyFont="1" applyFill="1" applyBorder="1" applyAlignment="1">
      <alignment horizontal="center" vertical="center" wrapText="1"/>
    </xf>
    <xf numFmtId="49" fontId="20" fillId="33" borderId="13" xfId="43" applyNumberFormat="1" applyFont="1" applyFill="1" applyBorder="1" applyAlignment="1">
      <alignment horizontal="center" vertical="center" wrapText="1"/>
    </xf>
    <xf numFmtId="0" fontId="22" fillId="0" borderId="12" xfId="43" applyFont="1" applyBorder="1" applyAlignment="1">
      <alignment horizontal="center" vertical="center" wrapText="1"/>
    </xf>
    <xf numFmtId="0" fontId="22" fillId="0" borderId="14" xfId="43" applyFont="1" applyBorder="1" applyAlignment="1">
      <alignment horizontal="center" vertical="center" wrapText="1"/>
    </xf>
    <xf numFmtId="0" fontId="22" fillId="0" borderId="13" xfId="43" applyFont="1" applyBorder="1" applyAlignment="1">
      <alignment horizontal="center" vertical="center" wrapText="1"/>
    </xf>
    <xf numFmtId="0" fontId="22" fillId="33" borderId="11" xfId="43" applyFont="1" applyFill="1" applyBorder="1" applyAlignment="1">
      <alignment horizontal="center" vertical="center"/>
    </xf>
    <xf numFmtId="0" fontId="22" fillId="33" borderId="11" xfId="43" applyFont="1" applyFill="1" applyBorder="1" applyAlignment="1">
      <alignment horizontal="center" vertical="center" wrapText="1"/>
    </xf>
    <xf numFmtId="0" fontId="22" fillId="33" borderId="17" xfId="43" applyFont="1" applyFill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3" xr:uid="{F257E86E-4FFA-4445-8918-5FABB2BEB642}"/>
    <cellStyle name="Obliczenia" xfId="12" builtinId="22" customBuiltin="1"/>
    <cellStyle name="Procentowy" xfId="1" builtinId="5"/>
    <cellStyle name="Procentowy 2" xfId="44" xr:uid="{21E46960-600F-49C0-A694-959D115EBB1B}"/>
    <cellStyle name="Procentowy 3" xfId="45" xr:uid="{EDCBDE6C-0C7D-4865-B22D-06DF9031B688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6DD3-40E5-4E08-84B4-A1B28F71BF7E}">
  <dimension ref="A1:Q21"/>
  <sheetViews>
    <sheetView showGridLines="0" tabSelected="1" view="pageBreakPreview" zoomScale="40" zoomScaleNormal="40" zoomScaleSheetLayoutView="40" workbookViewId="0">
      <selection activeCell="L5" sqref="L5"/>
    </sheetView>
  </sheetViews>
  <sheetFormatPr defaultColWidth="10" defaultRowHeight="25.5"/>
  <cols>
    <col min="1" max="1" width="8.140625" style="25" customWidth="1"/>
    <col min="2" max="2" width="26.28515625" style="25" customWidth="1"/>
    <col min="3" max="3" width="51.5703125" style="24" customWidth="1"/>
    <col min="4" max="5" width="64.28515625" style="24" customWidth="1"/>
    <col min="6" max="10" width="39.140625" style="24" customWidth="1"/>
    <col min="11" max="11" width="32.28515625" style="24" customWidth="1"/>
    <col min="12" max="13" width="32.28515625" style="22" customWidth="1"/>
    <col min="14" max="14" width="51.42578125" style="22" customWidth="1"/>
    <col min="15" max="15" width="29.42578125" style="2" customWidth="1"/>
    <col min="16" max="16" width="2.7109375" style="2" customWidth="1"/>
    <col min="17" max="17" width="28.85546875" style="2" customWidth="1"/>
    <col min="18" max="18" width="10" style="2"/>
    <col min="19" max="19" width="29.42578125" style="2" customWidth="1"/>
    <col min="20" max="20" width="10" style="2"/>
    <col min="21" max="21" width="10.7109375" style="2" bestFit="1" customWidth="1"/>
    <col min="22" max="23" width="10.42578125" style="2" bestFit="1" customWidth="1"/>
    <col min="24" max="16384" width="10" style="2"/>
  </cols>
  <sheetData>
    <row r="1" spans="1:17" ht="105.75" customHeight="1">
      <c r="A1" s="53" t="s">
        <v>52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5"/>
      <c r="O1" s="1"/>
    </row>
    <row r="2" spans="1:17" ht="92.25" customHeight="1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1"/>
    </row>
    <row r="3" spans="1:17" ht="157.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4" t="s">
        <v>12</v>
      </c>
      <c r="M3" s="4" t="s">
        <v>13</v>
      </c>
      <c r="N3" s="3" t="s">
        <v>14</v>
      </c>
      <c r="O3" s="1"/>
    </row>
    <row r="4" spans="1:17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 t="s">
        <v>28</v>
      </c>
    </row>
    <row r="5" spans="1:17" ht="175.5" customHeight="1">
      <c r="A5" s="7">
        <v>1</v>
      </c>
      <c r="B5" s="7" t="s">
        <v>29</v>
      </c>
      <c r="C5" s="7" t="s">
        <v>39</v>
      </c>
      <c r="D5" s="7" t="s">
        <v>40</v>
      </c>
      <c r="E5" s="7" t="s">
        <v>41</v>
      </c>
      <c r="F5" s="26">
        <v>11400338.949999999</v>
      </c>
      <c r="G5" s="26">
        <v>11400338.949999999</v>
      </c>
      <c r="H5" s="26">
        <f>I5+J5</f>
        <v>9690288.0899999999</v>
      </c>
      <c r="I5" s="26">
        <v>9690288.0899999999</v>
      </c>
      <c r="J5" s="15">
        <v>0</v>
      </c>
      <c r="K5" s="15">
        <v>55</v>
      </c>
      <c r="L5" s="32">
        <f>K5/65</f>
        <v>0.84615384615384615</v>
      </c>
      <c r="M5" s="7">
        <v>77</v>
      </c>
      <c r="N5" s="8" t="s">
        <v>30</v>
      </c>
    </row>
    <row r="6" spans="1:17" ht="99.75" customHeight="1">
      <c r="A6" s="40" t="s">
        <v>30</v>
      </c>
      <c r="B6" s="40" t="s">
        <v>30</v>
      </c>
      <c r="C6" s="40" t="s">
        <v>30</v>
      </c>
      <c r="D6" s="40" t="s">
        <v>30</v>
      </c>
      <c r="E6" s="45" t="s">
        <v>31</v>
      </c>
      <c r="F6" s="39">
        <f>SUM(F5:F5)</f>
        <v>11400338.949999999</v>
      </c>
      <c r="G6" s="39">
        <f>SUM(G5:G5)</f>
        <v>11400338.949999999</v>
      </c>
      <c r="H6" s="39">
        <f>SUM(H5:H5)</f>
        <v>9690288.0899999999</v>
      </c>
      <c r="I6" s="39">
        <f>SUM(I5:I5)</f>
        <v>9690288.0899999999</v>
      </c>
      <c r="J6" s="39">
        <f>SUM(J5:J5)</f>
        <v>0</v>
      </c>
      <c r="K6" s="41" t="s">
        <v>30</v>
      </c>
      <c r="L6" s="42" t="s">
        <v>30</v>
      </c>
      <c r="M6" s="42" t="s">
        <v>30</v>
      </c>
      <c r="N6" s="31" t="s">
        <v>30</v>
      </c>
      <c r="O6" s="9"/>
      <c r="Q6" s="10"/>
    </row>
    <row r="7" spans="1:17" ht="99.75" customHeight="1">
      <c r="A7" s="57" t="s">
        <v>38</v>
      </c>
      <c r="B7" s="57"/>
      <c r="C7" s="57"/>
      <c r="D7" s="57"/>
      <c r="E7" s="57"/>
      <c r="F7" s="57"/>
      <c r="G7" s="57"/>
      <c r="H7" s="57"/>
      <c r="I7" s="57"/>
      <c r="J7" s="58"/>
      <c r="K7" s="57"/>
      <c r="L7" s="57"/>
      <c r="M7" s="57"/>
      <c r="N7" s="57"/>
      <c r="O7" s="9"/>
      <c r="Q7" s="10"/>
    </row>
    <row r="8" spans="1:17" ht="165.75" customHeight="1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4" t="s">
        <v>12</v>
      </c>
      <c r="M8" s="4" t="s">
        <v>13</v>
      </c>
      <c r="N8" s="3" t="s">
        <v>14</v>
      </c>
      <c r="O8" s="9"/>
      <c r="Q8" s="10"/>
    </row>
    <row r="9" spans="1:17" ht="28.5" customHeight="1">
      <c r="A9" s="11" t="s">
        <v>15</v>
      </c>
      <c r="B9" s="12" t="s">
        <v>16</v>
      </c>
      <c r="C9" s="12" t="s">
        <v>17</v>
      </c>
      <c r="D9" s="12" t="s">
        <v>18</v>
      </c>
      <c r="E9" s="12" t="s">
        <v>19</v>
      </c>
      <c r="F9" s="12" t="s">
        <v>20</v>
      </c>
      <c r="G9" s="12" t="s">
        <v>21</v>
      </c>
      <c r="H9" s="12" t="s">
        <v>22</v>
      </c>
      <c r="I9" s="12" t="s">
        <v>23</v>
      </c>
      <c r="J9" s="51" t="s">
        <v>24</v>
      </c>
      <c r="K9" s="52" t="s">
        <v>25</v>
      </c>
      <c r="L9" s="13" t="s">
        <v>26</v>
      </c>
      <c r="M9" s="13" t="s">
        <v>27</v>
      </c>
      <c r="N9" s="12" t="s">
        <v>28</v>
      </c>
      <c r="O9" s="9"/>
      <c r="Q9" s="10"/>
    </row>
    <row r="10" spans="1:17" ht="144.75" customHeight="1">
      <c r="A10" s="14" t="s">
        <v>16</v>
      </c>
      <c r="B10" s="7" t="s">
        <v>29</v>
      </c>
      <c r="C10" s="14" t="s">
        <v>45</v>
      </c>
      <c r="D10" s="14" t="s">
        <v>43</v>
      </c>
      <c r="E10" s="14" t="s">
        <v>44</v>
      </c>
      <c r="F10" s="37">
        <v>13282982.939999999</v>
      </c>
      <c r="G10" s="37">
        <v>12787968.970000001</v>
      </c>
      <c r="H10" s="26">
        <f>I10+J10</f>
        <v>10869773.52</v>
      </c>
      <c r="I10" s="37">
        <v>10869773.52</v>
      </c>
      <c r="J10" s="38">
        <v>0</v>
      </c>
      <c r="K10" s="44">
        <v>48</v>
      </c>
      <c r="L10" s="32">
        <f>K10/65</f>
        <v>0.7384615384615385</v>
      </c>
      <c r="M10" s="43" t="s">
        <v>42</v>
      </c>
      <c r="N10" s="7"/>
      <c r="O10" s="9"/>
      <c r="Q10" s="10"/>
    </row>
    <row r="11" spans="1:17" ht="99.75" customHeight="1">
      <c r="A11" s="40" t="s">
        <v>30</v>
      </c>
      <c r="B11" s="40" t="s">
        <v>30</v>
      </c>
      <c r="C11" s="40" t="s">
        <v>30</v>
      </c>
      <c r="D11" s="40" t="s">
        <v>30</v>
      </c>
      <c r="E11" s="45" t="s">
        <v>31</v>
      </c>
      <c r="F11" s="39">
        <f>SUM(F10:F10)</f>
        <v>13282982.939999999</v>
      </c>
      <c r="G11" s="39">
        <f>SUM(G10:G10)</f>
        <v>12787968.970000001</v>
      </c>
      <c r="H11" s="39">
        <f>SUM(H10:H10)</f>
        <v>10869773.52</v>
      </c>
      <c r="I11" s="39">
        <f>SUM(I10:I10)</f>
        <v>10869773.52</v>
      </c>
      <c r="J11" s="39">
        <f>SUM(J10:J10)</f>
        <v>0</v>
      </c>
      <c r="K11" s="41" t="s">
        <v>30</v>
      </c>
      <c r="L11" s="42" t="s">
        <v>30</v>
      </c>
      <c r="M11" s="42" t="s">
        <v>30</v>
      </c>
      <c r="N11" s="31" t="s">
        <v>30</v>
      </c>
      <c r="O11" s="9"/>
      <c r="Q11" s="10"/>
    </row>
    <row r="12" spans="1:17" ht="79.5" customHeight="1">
      <c r="A12" s="57" t="s">
        <v>32</v>
      </c>
      <c r="B12" s="57"/>
      <c r="C12" s="57"/>
      <c r="D12" s="57"/>
      <c r="E12" s="57"/>
      <c r="F12" s="57"/>
      <c r="G12" s="57"/>
      <c r="H12" s="57"/>
      <c r="I12" s="57"/>
      <c r="J12" s="58"/>
      <c r="K12" s="57"/>
      <c r="L12" s="57"/>
      <c r="M12" s="57"/>
      <c r="N12" s="57"/>
      <c r="Q12" s="10"/>
    </row>
    <row r="13" spans="1:17" ht="157.5">
      <c r="A13" s="3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  <c r="I13" s="3" t="s">
        <v>9</v>
      </c>
      <c r="J13" s="3" t="s">
        <v>10</v>
      </c>
      <c r="K13" s="3" t="s">
        <v>11</v>
      </c>
      <c r="L13" s="4" t="s">
        <v>12</v>
      </c>
      <c r="M13" s="4" t="s">
        <v>13</v>
      </c>
      <c r="N13" s="3" t="s">
        <v>14</v>
      </c>
      <c r="O13" s="1"/>
    </row>
    <row r="14" spans="1:17">
      <c r="A14" s="11" t="s">
        <v>15</v>
      </c>
      <c r="B14" s="12" t="s">
        <v>16</v>
      </c>
      <c r="C14" s="12" t="s">
        <v>17</v>
      </c>
      <c r="D14" s="12" t="s">
        <v>18</v>
      </c>
      <c r="E14" s="12" t="s">
        <v>19</v>
      </c>
      <c r="F14" s="12" t="s">
        <v>20</v>
      </c>
      <c r="G14" s="12" t="s">
        <v>21</v>
      </c>
      <c r="H14" s="12" t="s">
        <v>22</v>
      </c>
      <c r="I14" s="12" t="s">
        <v>23</v>
      </c>
      <c r="J14" s="12" t="s">
        <v>24</v>
      </c>
      <c r="K14" s="12" t="s">
        <v>25</v>
      </c>
      <c r="L14" s="13" t="s">
        <v>26</v>
      </c>
      <c r="M14" s="13" t="s">
        <v>27</v>
      </c>
      <c r="N14" s="12" t="s">
        <v>28</v>
      </c>
    </row>
    <row r="15" spans="1:17" ht="177" customHeight="1">
      <c r="A15" s="14" t="s">
        <v>17</v>
      </c>
      <c r="B15" s="7" t="s">
        <v>29</v>
      </c>
      <c r="C15" s="7" t="s">
        <v>46</v>
      </c>
      <c r="D15" s="33" t="s">
        <v>48</v>
      </c>
      <c r="E15" s="33" t="s">
        <v>50</v>
      </c>
      <c r="F15" s="34">
        <v>3132463.54</v>
      </c>
      <c r="G15" s="34">
        <v>3132463.54</v>
      </c>
      <c r="H15" s="34">
        <f>I15+J15</f>
        <v>2662593.9900000002</v>
      </c>
      <c r="I15" s="34">
        <v>0</v>
      </c>
      <c r="J15" s="35">
        <v>2662593.9900000002</v>
      </c>
      <c r="K15" s="35" t="s">
        <v>33</v>
      </c>
      <c r="L15" s="36" t="s">
        <v>37</v>
      </c>
      <c r="M15" s="7">
        <v>77</v>
      </c>
      <c r="N15" s="16" t="s">
        <v>30</v>
      </c>
    </row>
    <row r="16" spans="1:17" ht="177" customHeight="1">
      <c r="A16" s="45" t="s">
        <v>18</v>
      </c>
      <c r="B16" s="27" t="s">
        <v>29</v>
      </c>
      <c r="C16" s="27" t="s">
        <v>47</v>
      </c>
      <c r="D16" s="27" t="s">
        <v>49</v>
      </c>
      <c r="E16" s="27" t="s">
        <v>51</v>
      </c>
      <c r="F16" s="28">
        <v>14323257.68</v>
      </c>
      <c r="G16" s="28">
        <v>14293469.869999999</v>
      </c>
      <c r="H16" s="28">
        <f>I16+J16</f>
        <v>12149449.369999999</v>
      </c>
      <c r="I16" s="28">
        <v>12149449.369999999</v>
      </c>
      <c r="J16" s="29">
        <v>0</v>
      </c>
      <c r="K16" s="29" t="s">
        <v>33</v>
      </c>
      <c r="L16" s="30" t="s">
        <v>37</v>
      </c>
      <c r="M16" s="27">
        <v>77</v>
      </c>
      <c r="N16" s="31" t="s">
        <v>30</v>
      </c>
    </row>
    <row r="17" spans="1:14" ht="84" customHeight="1">
      <c r="A17" s="47" t="s">
        <v>30</v>
      </c>
      <c r="B17" s="47" t="s">
        <v>30</v>
      </c>
      <c r="C17" s="47" t="s">
        <v>30</v>
      </c>
      <c r="D17" s="47" t="s">
        <v>30</v>
      </c>
      <c r="E17" s="50" t="s">
        <v>31</v>
      </c>
      <c r="F17" s="46">
        <f>SUM(F15:F15)</f>
        <v>3132463.54</v>
      </c>
      <c r="G17" s="46">
        <f>SUM(G15:G15)</f>
        <v>3132463.54</v>
      </c>
      <c r="H17" s="46">
        <f>SUM(H15:H15)</f>
        <v>2662593.9900000002</v>
      </c>
      <c r="I17" s="46">
        <f>SUM(I15:I15)</f>
        <v>0</v>
      </c>
      <c r="J17" s="46">
        <f>SUM(J15:J15)</f>
        <v>2662593.9900000002</v>
      </c>
      <c r="K17" s="48" t="s">
        <v>30</v>
      </c>
      <c r="L17" s="49" t="s">
        <v>30</v>
      </c>
      <c r="M17" s="49" t="s">
        <v>30</v>
      </c>
      <c r="N17" s="16" t="s">
        <v>30</v>
      </c>
    </row>
    <row r="18" spans="1:14">
      <c r="A18" s="17"/>
      <c r="B18" s="17"/>
      <c r="C18" s="17"/>
      <c r="D18" s="17"/>
      <c r="E18" s="17"/>
      <c r="F18" s="18"/>
      <c r="G18" s="18"/>
      <c r="H18" s="18"/>
      <c r="I18" s="18"/>
      <c r="J18" s="18"/>
      <c r="K18" s="19"/>
      <c r="L18" s="20"/>
      <c r="M18" s="21"/>
      <c r="N18" s="20"/>
    </row>
    <row r="19" spans="1:14" ht="26.25">
      <c r="A19" s="22" t="s">
        <v>34</v>
      </c>
      <c r="B19" s="23"/>
      <c r="C19" s="23"/>
      <c r="D19" s="23"/>
      <c r="E19" s="23"/>
    </row>
    <row r="20" spans="1:14" ht="26.25">
      <c r="A20" s="22" t="s">
        <v>35</v>
      </c>
      <c r="B20" s="23"/>
      <c r="C20" s="23"/>
      <c r="D20" s="23"/>
      <c r="E20" s="23"/>
      <c r="F20" s="22"/>
      <c r="G20" s="22"/>
      <c r="H20" s="22"/>
      <c r="I20" s="22"/>
      <c r="J20" s="22"/>
      <c r="K20" s="22"/>
    </row>
    <row r="21" spans="1:14" ht="26.25">
      <c r="A21" s="22" t="s">
        <v>36</v>
      </c>
      <c r="B21" s="23"/>
      <c r="C21" s="23"/>
      <c r="D21" s="23"/>
      <c r="E21" s="23"/>
    </row>
  </sheetData>
  <autoFilter ref="A3:N21" xr:uid="{00000000-0009-0000-0000-000000000000}"/>
  <mergeCells count="4">
    <mergeCell ref="A1:N1"/>
    <mergeCell ref="A2:N2"/>
    <mergeCell ref="A12:N12"/>
    <mergeCell ref="A7:N7"/>
  </mergeCells>
  <phoneticPr fontId="29" type="noConversion"/>
  <printOptions horizontalCentered="1"/>
  <pageMargins left="0" right="0" top="0.74803149606299213" bottom="0.35433070866141736" header="0.31496062992125984" footer="0.31496062992125984"/>
  <pageSetup paperSize="9" scale="22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6CF12E-EF9A-4157-B6C7-E4CF0C54D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CE8E9F-ACEE-4C7A-B1E7-B337F5CD03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592578-60EA-4C59-B230-B3840B2E8EAB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Ostałowski Piotr</cp:lastModifiedBy>
  <cp:revision/>
  <dcterms:created xsi:type="dcterms:W3CDTF">2026-04-29T08:49:38Z</dcterms:created>
  <dcterms:modified xsi:type="dcterms:W3CDTF">2026-06-23T11:12:42Z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