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grabowska\Desktop\FEM\070_5.6\Zarząd\na stronę\"/>
    </mc:Choice>
  </mc:AlternateContent>
  <xr:revisionPtr revIDLastSave="0" documentId="13_ncr:1_{26ED76DC-9321-48F0-A01D-C410FFA214E7}" xr6:coauthVersionLast="47" xr6:coauthVersionMax="47" xr10:uidLastSave="{00000000-0000-0000-0000-000000000000}"/>
  <bookViews>
    <workbookView xWindow="-120" yWindow="-120" windowWidth="29040" windowHeight="17520" tabRatio="589" xr2:uid="{00000000-000D-0000-FFFF-FFFF00000000}"/>
  </bookViews>
  <sheets>
    <sheet name="Zał. nr 1 -5.6_070 RMR" sheetId="4" r:id="rId1"/>
    <sheet name="Rewitalizacja" sheetId="3" state="hidden" r:id="rId2"/>
  </sheets>
  <definedNames>
    <definedName name="_xlnm._FilterDatabase" localSheetId="0" hidden="1">'Zał. nr 1 -5.6_070 RMR'!$A$3:$P$18</definedName>
    <definedName name="daneRMR">#REF!</definedName>
    <definedName name="kurs" localSheetId="0">'Zał. nr 1 -5.6_070 RMR'!#REF!</definedName>
    <definedName name="kurs">#REF!</definedName>
    <definedName name="_xlnm.Print_Area" localSheetId="0">'Zał. nr 1 -5.6_070 RMR'!$A$1:$P$18</definedName>
    <definedName name="projkekty">#REF!</definedName>
    <definedName name="rewitalizacja">Rewitalizacja!$A$1:$A$17</definedName>
    <definedName name="system">#REF!</definedName>
    <definedName name="_xlnm.Print_Titles" localSheetId="0">'Zał. nr 1 -5.6_070 RMR'!$3:$3</definedName>
    <definedName name="zakres">#REF!</definedName>
    <definedName name="zakres_1">#REF!</definedName>
    <definedName name="zakres_10">#REF!</definedName>
    <definedName name="zakres_11">#REF!</definedName>
    <definedName name="zakres_12">#REF!</definedName>
    <definedName name="zakres_13">#REF!</definedName>
    <definedName name="zakres_14">#REF!</definedName>
    <definedName name="zakres_15">#REF!</definedName>
    <definedName name="zakres_16">#REF!</definedName>
    <definedName name="zakres_17">#REF!</definedName>
    <definedName name="zakres_18">#REF!</definedName>
    <definedName name="zakres_19">#REF!</definedName>
    <definedName name="zakres_2">#REF!</definedName>
    <definedName name="zakres_20">#REF!</definedName>
    <definedName name="zakres_3">#REF!</definedName>
    <definedName name="zakres_4">#REF!</definedName>
    <definedName name="zakres_5">#REF!</definedName>
    <definedName name="zakres_6">#REF!</definedName>
    <definedName name="zakres_7">#REF!</definedName>
    <definedName name="zakres_8">#REF!</definedName>
    <definedName name="zakres_9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4" l="1"/>
  <c r="L7" i="4"/>
  <c r="L6" i="4"/>
  <c r="L5" i="4"/>
  <c r="G8" i="4"/>
  <c r="I8" i="4"/>
  <c r="F8" i="4"/>
  <c r="H7" i="4"/>
  <c r="H6" i="4"/>
  <c r="H5" i="4"/>
  <c r="H8" i="4" l="1"/>
  <c r="J14" i="4"/>
  <c r="F14" i="4"/>
  <c r="G14" i="4"/>
  <c r="I14" i="4"/>
  <c r="H14" i="4" l="1"/>
</calcChain>
</file>

<file path=xl/sharedStrings.xml><?xml version="1.0" encoding="utf-8"?>
<sst xmlns="http://schemas.openxmlformats.org/spreadsheetml/2006/main" count="142" uniqueCount="77">
  <si>
    <t>Projekty skierowane do dofinansowania w sposób konkurencyjny w ramach Funduszy Europejskich dla Mazowsza 2021-2027</t>
  </si>
  <si>
    <t>Lp.</t>
  </si>
  <si>
    <t>Instytucja Organizująca Nabór/ Instytucja prowadząca nabór</t>
  </si>
  <si>
    <t>Numer FEMA</t>
  </si>
  <si>
    <t>Nazwa wnioskodawcy</t>
  </si>
  <si>
    <t>Tytuł projektu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</si>
  <si>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</si>
  <si>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</si>
  <si>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</si>
  <si>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</si>
  <si>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</si>
  <si>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</si>
  <si>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t>Procent maksymalnej liczby punktów możliwych do uzyskania *</t>
  </si>
  <si>
    <t>Świadczenia z zakresu POZ w ramach modelu opieki koordynowanej (kryt. rozstrzygające nr 1)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</si>
  <si>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</si>
  <si>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</si>
  <si>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</si>
  <si>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</si>
  <si>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</si>
  <si>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</si>
  <si>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</si>
  <si>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</si>
  <si>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</si>
  <si>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</si>
  <si>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</si>
  <si>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</si>
  <si>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</si>
  <si>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</si>
  <si>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</si>
  <si>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</si>
  <si>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16</t>
  </si>
  <si>
    <t>17</t>
  </si>
  <si>
    <t>Mazowiecka Jednostka Wdrażania Programów Unijnych</t>
  </si>
  <si>
    <t>Brak danych</t>
  </si>
  <si>
    <t>SUMA:</t>
  </si>
  <si>
    <t>Projekty, które nie spełniły kryteriów wyboru projektów lub nie uzyskały wymaganej liczby punktów</t>
  </si>
  <si>
    <t>Nie dotyczy</t>
  </si>
  <si>
    <t>Negatywna ocena formalna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</si>
  <si>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</si>
  <si>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</si>
  <si>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</si>
  <si>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</si>
  <si>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</si>
  <si>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</si>
  <si>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</si>
  <si>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</si>
  <si>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</si>
  <si>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</si>
  <si>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</si>
  <si>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</si>
  <si>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</si>
  <si>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</si>
  <si>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</si>
  <si>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</si>
  <si>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</si>
  <si>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</si>
  <si>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</si>
  <si>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</si>
  <si>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t>Wsparcie terenów wiejskich i obszarów z ograniczeniem dostępu do POZ, zgodnie z Mapą Potrzeb Zdrowotnych (kryt. rozstrzygające nr 2)</t>
  </si>
  <si>
    <t>FEMA.05.06-IP.01-0BVC/25</t>
  </si>
  <si>
    <t>Centrum Zdrowia Mazowsza Zachodniego Sp. z o.o.</t>
  </si>
  <si>
    <t>Zakup sprzętu i wyposażenia wraz z wykonaniem niezbędnych robót budowlanych na potrzeby funkcjonowania opieki długoterminowej, geriatrycznej, hospicyjnej i paliatywnej w formach zdeinstytucjonalizowanych    w Szpitalu Centrum Zdrowia Mazowsza Zachodniego w Żyrardowie.</t>
  </si>
  <si>
    <t>FEMA.05.06-IP.01-0BS6/25</t>
  </si>
  <si>
    <t>"FAMAR" SPÓŁKA Z OGRANICZONĄ ODPOWIEDZIALNOŚCIĄ</t>
  </si>
  <si>
    <t>Utworzenie infrastruktury usług opiekuńczych w powiecie mławskim: Zakład Opiekuńczo-Leczniczy w Mławie</t>
  </si>
  <si>
    <t>FEMA.05.06-IP.01-0BMJ/25</t>
  </si>
  <si>
    <t>VIS SENIOR SPÓŁKA Z OGRANICZONĄ ODPOWIEDZIALNOŚCIĄ</t>
  </si>
  <si>
    <t>Wyposażenie personelu pielęgniarskiej opieki długoterminowej domowej w VIS Senior Sp. z o.o.</t>
  </si>
  <si>
    <t>Zapewnienie dostępu do rehabilitacji (kryt. rozstrzygające nr 1)</t>
  </si>
  <si>
    <t>Dochody gmin (kryt. rozstrzygające nr 2)</t>
  </si>
  <si>
    <t>FEMA.05.06-IP.01-0BTW/25</t>
  </si>
  <si>
    <t>Samodzielny Publiczny Zakład Opieki Zdrowotnej w Mławie</t>
  </si>
  <si>
    <t>Modernizacja pomieszczeń wraz z zakupem specjalistycznego sprzętu medycznego oraz wyposażenia niemedycznego na potrzeby udzielania świadczeń zdrowotnych z zakresu opieki geriatrycznej i hospicyjnej w szczególności dla osób starszych i niepełnosprawnych przez SPZOZ w Mławie</t>
  </si>
  <si>
    <t>FEMA.05.06-IP.01-0BEM/25</t>
  </si>
  <si>
    <t>reha-kinesis ewa kozieja</t>
  </si>
  <si>
    <t>Opieka długoterminowa, geriatryczna, hospicyjna i paliatywna w formach zdeinstytucjonalizowanych</t>
  </si>
  <si>
    <t>Wyniki oceny projektów złożonych w ramach naboru konkurencyjnego nr FEMA.05.06-IP.01-070/25, Priorytet V „Fundusze Europejskie dla wyższej jakości życia na Mazowszu” dla Działania 5.6 „Ochrona Zdrowia”, Typ projektów: „Inwestycje w infrastrukturę zdrowotną” Tytuł naboru „Opieka długoterminowa, geriatryczna, hospicyjna i paliatywna w formach zdeinstytucjonalizowanych", programu Fundusze Europejskie dla Mazowsza 2021-2027- Region Mazowiecki Regionalny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</si>
</sst>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alibri"/>
      <family val="2"/>
      <charset val="238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20"/>
      <color theme="1"/>
      <name val="Czcionka tekstu podstawowego"/>
      <family val="2"/>
      <charset val="238"/>
    </font>
    <font>
      <sz val="20"/>
      <color theme="0"/>
      <name val="Arial"/>
      <family val="2"/>
      <charset val="238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sz val="20"/>
      <color theme="0"/>
      <name val="Czcionka tekstu podstawowego"/>
      <family val="2"/>
      <charset val="238"/>
    </font>
    <font>
      <sz val="20"/>
      <color theme="3" tint="0.79998168889431442"/>
      <name val="Czcionka tekstu podstawowego"/>
      <family val="2"/>
      <charset val="238"/>
    </font>
    <font>
      <sz val="20"/>
      <color rgb="FF000000"/>
      <name val="Arial"/>
      <family val="2"/>
      <charset val="238"/>
    </font>
    <font>
      <sz val="20"/>
      <color theme="3" tint="0.79998168889431442"/>
      <name val="Arial"/>
      <family val="2"/>
      <charset val="238"/>
    </font>
    <font>
      <sz val="18"/>
      <color theme="3" tint="0.79998168889431442"/>
      <name val="Arial"/>
      <family val="2"/>
      <charset val="238"/>
    </font>
    <font>
      <b/>
      <sz val="18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1">
      <alignment horizontal="center" vertical="center" wrapText="1"/>
    </xf>
    <xf numFmtId="0" fontId="1" fillId="0" borderId="0"/>
    <xf numFmtId="0" fontId="21" fillId="0" borderId="0"/>
  </cellStyleXfs>
  <cellXfs count="53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/>
    <xf numFmtId="164" fontId="19" fillId="0" borderId="0" xfId="0" applyNumberFormat="1" applyFont="1"/>
    <xf numFmtId="0" fontId="0" fillId="34" borderId="0" xfId="0" applyFill="1"/>
    <xf numFmtId="44" fontId="19" fillId="0" borderId="0" xfId="0" applyNumberFormat="1" applyFont="1"/>
    <xf numFmtId="0" fontId="23" fillId="33" borderId="10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/>
    </xf>
    <xf numFmtId="49" fontId="22" fillId="33" borderId="18" xfId="0" applyNumberFormat="1" applyFont="1" applyFill="1" applyBorder="1" applyAlignment="1">
      <alignment horizontal="center" vertical="center"/>
    </xf>
    <xf numFmtId="49" fontId="22" fillId="33" borderId="15" xfId="0" applyNumberFormat="1" applyFont="1" applyFill="1" applyBorder="1" applyAlignment="1">
      <alignment horizontal="center" vertical="center"/>
    </xf>
    <xf numFmtId="0" fontId="24" fillId="35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10" fontId="25" fillId="0" borderId="10" xfId="1" applyNumberFormat="1" applyFont="1" applyFill="1" applyBorder="1" applyAlignment="1">
      <alignment horizontal="center" vertical="center" wrapText="1"/>
    </xf>
    <xf numFmtId="49" fontId="22" fillId="33" borderId="17" xfId="0" applyNumberFormat="1" applyFont="1" applyFill="1" applyBorder="1" applyAlignment="1">
      <alignment horizontal="center" vertical="center" wrapText="1"/>
    </xf>
    <xf numFmtId="49" fontId="22" fillId="33" borderId="18" xfId="0" applyNumberFormat="1" applyFont="1" applyFill="1" applyBorder="1" applyAlignment="1">
      <alignment horizontal="center" vertical="center" wrapText="1"/>
    </xf>
    <xf numFmtId="49" fontId="22" fillId="33" borderId="15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2" fillId="35" borderId="10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/>
    </xf>
    <xf numFmtId="44" fontId="22" fillId="0" borderId="0" xfId="0" applyNumberFormat="1" applyFont="1" applyAlignment="1">
      <alignment vertical="center"/>
    </xf>
    <xf numFmtId="2" fontId="25" fillId="0" borderId="0" xfId="0" applyNumberFormat="1" applyFont="1" applyAlignment="1">
      <alignment horizontal="center" vertical="center"/>
    </xf>
    <xf numFmtId="10" fontId="25" fillId="0" borderId="0" xfId="1" applyNumberFormat="1" applyFont="1" applyFill="1" applyBorder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2" fillId="0" borderId="0" xfId="0" applyFont="1"/>
    <xf numFmtId="0" fontId="27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49" fontId="22" fillId="33" borderId="19" xfId="0" applyNumberFormat="1" applyFont="1" applyFill="1" applyBorder="1" applyAlignment="1">
      <alignment horizontal="center" vertical="center"/>
    </xf>
    <xf numFmtId="2" fontId="24" fillId="0" borderId="16" xfId="0" applyNumberFormat="1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2" fontId="24" fillId="35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0" fontId="29" fillId="35" borderId="10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10" fontId="30" fillId="35" borderId="10" xfId="0" applyNumberFormat="1" applyFont="1" applyFill="1" applyBorder="1" applyAlignment="1">
      <alignment horizontal="center" vertical="center"/>
    </xf>
    <xf numFmtId="10" fontId="30" fillId="0" borderId="10" xfId="0" applyNumberFormat="1" applyFont="1" applyBorder="1" applyAlignment="1">
      <alignment horizontal="center" vertical="center"/>
    </xf>
    <xf numFmtId="165" fontId="24" fillId="35" borderId="10" xfId="0" applyNumberFormat="1" applyFont="1" applyFill="1" applyBorder="1" applyAlignment="1">
      <alignment horizontal="center" vertical="center" wrapText="1"/>
    </xf>
    <xf numFmtId="49" fontId="31" fillId="35" borderId="10" xfId="0" applyNumberFormat="1" applyFont="1" applyFill="1" applyBorder="1" applyAlignment="1">
      <alignment horizontal="center" vertical="center" wrapText="1"/>
    </xf>
    <xf numFmtId="2" fontId="29" fillId="35" borderId="10" xfId="0" applyNumberFormat="1" applyFont="1" applyFill="1" applyBorder="1" applyAlignment="1">
      <alignment horizontal="center" vertical="center" wrapText="1"/>
    </xf>
    <xf numFmtId="10" fontId="32" fillId="35" borderId="10" xfId="0" applyNumberFormat="1" applyFont="1" applyFill="1" applyBorder="1" applyAlignment="1">
      <alignment horizontal="center" vertical="center"/>
    </xf>
    <xf numFmtId="165" fontId="24" fillId="0" borderId="10" xfId="0" applyNumberFormat="1" applyFont="1" applyBorder="1" applyAlignment="1">
      <alignment horizontal="center" vertical="center" wrapText="1"/>
    </xf>
    <xf numFmtId="0" fontId="33" fillId="3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</cellXfs>
  <cellStyles count="46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Normalny 2" xfId="44" xr:uid="{B2BF6A92-B0B6-417F-9EC5-E6C740049F92}"/>
    <cellStyle name="Normalny 3" xfId="45" xr:uid="{FE29395D-92ED-4B9C-90D5-540381F323C5}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showGridLines="0" tabSelected="1" view="pageBreakPreview" zoomScale="66" zoomScaleNormal="66" zoomScaleSheetLayoutView="66" workbookViewId="0">
      <selection sqref="A1:XFD1"/>
    </sheetView>
  </sheetViews>
  <sheetFormatPr defaultColWidth="8.75" defaultRowHeight="195" customHeight="1"/>
  <cols>
    <col min="1" max="1" width="7.125" style="29" customWidth="1"/>
    <col min="2" max="2" width="23" style="29" customWidth="1"/>
    <col min="3" max="3" width="27.75" style="28" customWidth="1"/>
    <col min="4" max="4" width="56.25" style="28" customWidth="1"/>
    <col min="5" max="5" width="66" style="28" customWidth="1"/>
    <col min="6" max="6" width="29.125" style="28" customWidth="1"/>
    <col min="7" max="7" width="29.5" style="28" customWidth="1"/>
    <col min="8" max="8" width="29.125" style="28" customWidth="1"/>
    <col min="9" max="9" width="29.25" style="28" customWidth="1"/>
    <col min="10" max="10" width="29.375" style="28" customWidth="1"/>
    <col min="11" max="11" width="19.125" style="28" customWidth="1"/>
    <col min="12" max="12" width="25.625" style="26" customWidth="1"/>
    <col min="13" max="13" width="31.875" style="26" customWidth="1"/>
    <col min="14" max="14" width="30.125" style="26" customWidth="1"/>
    <col min="15" max="15" width="21.75" style="26" customWidth="1"/>
    <col min="16" max="16" width="22.75" style="26" customWidth="1"/>
    <col min="17" max="17" width="25.75" style="2" customWidth="1"/>
    <col min="18" max="18" width="2.375" style="2" customWidth="1"/>
    <col min="19" max="19" width="25.25" style="2" customWidth="1"/>
    <col min="20" max="20" width="8.75" style="2"/>
    <col min="21" max="21" width="25.75" style="2" customWidth="1"/>
    <col min="22" max="22" width="8.75" style="2"/>
    <col min="23" max="23" width="9.375" style="2" bestFit="1" customWidth="1"/>
    <col min="24" max="25" width="9.125" style="2" bestFit="1" customWidth="1"/>
    <col min="26" max="16384" width="8.75" style="2"/>
  </cols>
  <sheetData>
    <row r="1" spans="1:19" ht="125.25" customHeight="1">
      <c r="A1" s="47" t="s">
        <v>76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1"/>
    </row>
    <row r="2" spans="1:19" ht="74.25" customHeight="1">
      <c r="A2" s="50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"/>
    </row>
    <row r="3" spans="1:19" ht="240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7" t="s">
        <v>12</v>
      </c>
      <c r="M3" s="7" t="s">
        <v>68</v>
      </c>
      <c r="N3" s="46" t="s">
        <v>69</v>
      </c>
      <c r="O3" s="7" t="s">
        <v>14</v>
      </c>
      <c r="P3" s="6" t="s">
        <v>15</v>
      </c>
      <c r="Q3" s="1"/>
    </row>
    <row r="4" spans="1:19" ht="54" customHeight="1">
      <c r="A4" s="8" t="s">
        <v>16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31" t="s">
        <v>26</v>
      </c>
      <c r="L4" s="10" t="s">
        <v>27</v>
      </c>
      <c r="M4" s="31" t="s">
        <v>28</v>
      </c>
      <c r="N4" s="31" t="s">
        <v>29</v>
      </c>
      <c r="O4" s="9" t="s">
        <v>30</v>
      </c>
      <c r="P4" s="31" t="s">
        <v>31</v>
      </c>
    </row>
    <row r="5" spans="1:19" ht="218.25" customHeight="1">
      <c r="A5" s="12">
        <v>1</v>
      </c>
      <c r="B5" s="12" t="s">
        <v>32</v>
      </c>
      <c r="C5" s="12" t="s">
        <v>59</v>
      </c>
      <c r="D5" s="12" t="s">
        <v>60</v>
      </c>
      <c r="E5" s="12" t="s">
        <v>61</v>
      </c>
      <c r="F5" s="45">
        <v>5000000</v>
      </c>
      <c r="G5" s="45">
        <v>5000000</v>
      </c>
      <c r="H5" s="45">
        <f>I5+J5</f>
        <v>4249999.9800000004</v>
      </c>
      <c r="I5" s="45">
        <v>4249999.9800000004</v>
      </c>
      <c r="J5" s="45">
        <v>0</v>
      </c>
      <c r="K5" s="32">
        <v>13</v>
      </c>
      <c r="L5" s="40">
        <f>K5/15</f>
        <v>0.8666666666666667</v>
      </c>
      <c r="M5" s="30">
        <v>5</v>
      </c>
      <c r="N5" s="30">
        <v>3</v>
      </c>
      <c r="O5" s="12">
        <v>128</v>
      </c>
      <c r="P5" s="38" t="s">
        <v>33</v>
      </c>
    </row>
    <row r="6" spans="1:19" ht="155.25" customHeight="1">
      <c r="A6" s="12">
        <v>2</v>
      </c>
      <c r="B6" s="12" t="s">
        <v>32</v>
      </c>
      <c r="C6" s="12" t="s">
        <v>62</v>
      </c>
      <c r="D6" s="12" t="s">
        <v>63</v>
      </c>
      <c r="E6" s="12" t="s">
        <v>64</v>
      </c>
      <c r="F6" s="45">
        <v>1997082.99</v>
      </c>
      <c r="G6" s="45">
        <v>1897082.99</v>
      </c>
      <c r="H6" s="45">
        <f>I6+J6</f>
        <v>1612520.49</v>
      </c>
      <c r="I6" s="45">
        <v>1612520.49</v>
      </c>
      <c r="J6" s="45">
        <v>0</v>
      </c>
      <c r="K6" s="32">
        <v>11</v>
      </c>
      <c r="L6" s="40">
        <f>K6/15</f>
        <v>0.73333333333333328</v>
      </c>
      <c r="M6" s="30">
        <v>5</v>
      </c>
      <c r="N6" s="30">
        <v>3</v>
      </c>
      <c r="O6" s="12">
        <v>128</v>
      </c>
      <c r="P6" s="38"/>
    </row>
    <row r="7" spans="1:19" ht="222" customHeight="1">
      <c r="A7" s="12">
        <v>3</v>
      </c>
      <c r="B7" s="12" t="s">
        <v>32</v>
      </c>
      <c r="C7" s="12" t="s">
        <v>65</v>
      </c>
      <c r="D7" s="12" t="s">
        <v>66</v>
      </c>
      <c r="E7" s="12" t="s">
        <v>67</v>
      </c>
      <c r="F7" s="45">
        <v>657624.84</v>
      </c>
      <c r="G7" s="45">
        <v>657624.84</v>
      </c>
      <c r="H7" s="45">
        <f>I7+J7</f>
        <v>558981.09</v>
      </c>
      <c r="I7" s="45">
        <v>558981.09</v>
      </c>
      <c r="J7" s="45">
        <v>0</v>
      </c>
      <c r="K7" s="32">
        <v>9</v>
      </c>
      <c r="L7" s="40">
        <f>K7/15</f>
        <v>0.6</v>
      </c>
      <c r="M7" s="30">
        <v>5</v>
      </c>
      <c r="N7" s="30">
        <v>3</v>
      </c>
      <c r="O7" s="12">
        <v>128</v>
      </c>
      <c r="P7" s="38"/>
    </row>
    <row r="8" spans="1:19" ht="100.15" customHeight="1">
      <c r="A8" s="13" t="s">
        <v>33</v>
      </c>
      <c r="B8" s="13" t="s">
        <v>33</v>
      </c>
      <c r="C8" s="13" t="s">
        <v>33</v>
      </c>
      <c r="D8" s="13" t="s">
        <v>33</v>
      </c>
      <c r="E8" s="14" t="s">
        <v>34</v>
      </c>
      <c r="F8" s="36">
        <f>SUM(F5:F7)</f>
        <v>7654707.8300000001</v>
      </c>
      <c r="G8" s="36">
        <f>SUM(G5:G7)</f>
        <v>7554707.8300000001</v>
      </c>
      <c r="H8" s="36">
        <f>SUM(H5:H7)</f>
        <v>6421501.5600000005</v>
      </c>
      <c r="I8" s="36">
        <f>SUM(I5:I7)</f>
        <v>6421501.5600000005</v>
      </c>
      <c r="J8" s="36">
        <f>SUM(J5:J7)</f>
        <v>0</v>
      </c>
      <c r="K8" s="33" t="s">
        <v>33</v>
      </c>
      <c r="L8" s="15" t="s">
        <v>33</v>
      </c>
      <c r="M8" s="15" t="s">
        <v>33</v>
      </c>
      <c r="N8" s="15" t="s">
        <v>33</v>
      </c>
      <c r="O8" s="15" t="s">
        <v>33</v>
      </c>
      <c r="P8" s="15" t="s">
        <v>33</v>
      </c>
      <c r="Q8" s="5"/>
      <c r="S8" s="3"/>
    </row>
    <row r="9" spans="1:19" ht="90" customHeight="1">
      <c r="A9" s="51" t="s">
        <v>35</v>
      </c>
      <c r="B9" s="51"/>
      <c r="C9" s="51"/>
      <c r="D9" s="51"/>
      <c r="E9" s="51"/>
      <c r="F9" s="51"/>
      <c r="G9" s="51"/>
      <c r="H9" s="51"/>
      <c r="I9" s="51"/>
      <c r="J9" s="52"/>
      <c r="K9" s="51"/>
      <c r="L9" s="51"/>
      <c r="M9" s="51"/>
      <c r="N9" s="51"/>
      <c r="O9" s="51"/>
      <c r="P9" s="51"/>
      <c r="S9" s="3"/>
    </row>
    <row r="10" spans="1:19" ht="231" customHeight="1">
      <c r="A10" s="6" t="s">
        <v>1</v>
      </c>
      <c r="B10" s="6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6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7" t="s">
        <v>12</v>
      </c>
      <c r="M10" s="46" t="s">
        <v>13</v>
      </c>
      <c r="N10" s="46" t="s">
        <v>58</v>
      </c>
      <c r="O10" s="7" t="s">
        <v>14</v>
      </c>
      <c r="P10" s="6" t="s">
        <v>15</v>
      </c>
      <c r="Q10" s="1"/>
    </row>
    <row r="11" spans="1:19" ht="61.5" customHeight="1">
      <c r="A11" s="16" t="s">
        <v>16</v>
      </c>
      <c r="B11" s="17" t="s">
        <v>17</v>
      </c>
      <c r="C11" s="17" t="s">
        <v>18</v>
      </c>
      <c r="D11" s="17" t="s">
        <v>19</v>
      </c>
      <c r="E11" s="17" t="s">
        <v>20</v>
      </c>
      <c r="F11" s="17" t="s">
        <v>21</v>
      </c>
      <c r="G11" s="17" t="s">
        <v>22</v>
      </c>
      <c r="H11" s="17" t="s">
        <v>23</v>
      </c>
      <c r="I11" s="17" t="s">
        <v>24</v>
      </c>
      <c r="J11" s="17" t="s">
        <v>25</v>
      </c>
      <c r="K11" s="17" t="s">
        <v>26</v>
      </c>
      <c r="L11" s="18" t="s">
        <v>27</v>
      </c>
      <c r="M11" s="17" t="s">
        <v>28</v>
      </c>
      <c r="N11" s="18" t="s">
        <v>29</v>
      </c>
      <c r="O11" s="18" t="s">
        <v>30</v>
      </c>
      <c r="P11" s="17" t="s">
        <v>31</v>
      </c>
    </row>
    <row r="12" spans="1:19" ht="226.5" customHeight="1">
      <c r="A12" s="19" t="s">
        <v>19</v>
      </c>
      <c r="B12" s="12" t="s">
        <v>32</v>
      </c>
      <c r="C12" s="12" t="s">
        <v>70</v>
      </c>
      <c r="D12" s="12" t="s">
        <v>71</v>
      </c>
      <c r="E12" s="12" t="s">
        <v>72</v>
      </c>
      <c r="F12" s="45">
        <v>806235.11</v>
      </c>
      <c r="G12" s="45">
        <v>806235.11</v>
      </c>
      <c r="H12" s="45">
        <v>685219.19</v>
      </c>
      <c r="I12" s="45">
        <v>685219.19</v>
      </c>
      <c r="J12" s="45">
        <v>0</v>
      </c>
      <c r="K12" s="34" t="s">
        <v>37</v>
      </c>
      <c r="L12" s="40" t="s">
        <v>36</v>
      </c>
      <c r="M12" s="40" t="s">
        <v>36</v>
      </c>
      <c r="N12" s="40" t="s">
        <v>36</v>
      </c>
      <c r="O12" s="12">
        <v>128</v>
      </c>
      <c r="P12" s="38" t="s">
        <v>33</v>
      </c>
    </row>
    <row r="13" spans="1:19" ht="139.5" customHeight="1">
      <c r="A13" s="20" t="s">
        <v>20</v>
      </c>
      <c r="B13" s="11" t="s">
        <v>32</v>
      </c>
      <c r="C13" s="11" t="s">
        <v>73</v>
      </c>
      <c r="D13" s="11" t="s">
        <v>74</v>
      </c>
      <c r="E13" s="11" t="s">
        <v>75</v>
      </c>
      <c r="F13" s="41">
        <v>124620</v>
      </c>
      <c r="G13" s="41">
        <v>124620</v>
      </c>
      <c r="H13" s="41">
        <v>105927</v>
      </c>
      <c r="I13" s="41">
        <v>105927</v>
      </c>
      <c r="J13" s="41">
        <v>0</v>
      </c>
      <c r="K13" s="35" t="s">
        <v>37</v>
      </c>
      <c r="L13" s="39" t="s">
        <v>36</v>
      </c>
      <c r="M13" s="11" t="s">
        <v>36</v>
      </c>
      <c r="N13" s="11" t="s">
        <v>36</v>
      </c>
      <c r="O13" s="11">
        <v>128</v>
      </c>
      <c r="P13" s="37" t="s">
        <v>33</v>
      </c>
    </row>
    <row r="14" spans="1:19" ht="93.75" customHeight="1">
      <c r="A14" s="42" t="s">
        <v>33</v>
      </c>
      <c r="B14" s="37" t="s">
        <v>33</v>
      </c>
      <c r="C14" s="37" t="s">
        <v>33</v>
      </c>
      <c r="D14" s="37" t="s">
        <v>33</v>
      </c>
      <c r="E14" s="11" t="s">
        <v>34</v>
      </c>
      <c r="F14" s="41">
        <f>SUM(F12:F13)</f>
        <v>930855.11</v>
      </c>
      <c r="G14" s="41">
        <f>SUM(G12:G13)</f>
        <v>930855.11</v>
      </c>
      <c r="H14" s="41">
        <f>SUM(H12:H13)</f>
        <v>791146.19</v>
      </c>
      <c r="I14" s="41">
        <f>SUM(I12:I13)</f>
        <v>791146.19</v>
      </c>
      <c r="J14" s="41">
        <f>SUM(J12:J13)</f>
        <v>0</v>
      </c>
      <c r="K14" s="43" t="s">
        <v>33</v>
      </c>
      <c r="L14" s="44" t="s">
        <v>33</v>
      </c>
      <c r="M14" s="37" t="s">
        <v>33</v>
      </c>
      <c r="N14" s="37" t="s">
        <v>33</v>
      </c>
      <c r="O14" s="37" t="s">
        <v>33</v>
      </c>
      <c r="P14" s="37" t="s">
        <v>33</v>
      </c>
    </row>
    <row r="15" spans="1:19" ht="30" customHeight="1">
      <c r="A15" s="21"/>
      <c r="B15" s="21"/>
      <c r="C15" s="21"/>
      <c r="D15" s="21"/>
      <c r="E15" s="21"/>
      <c r="F15" s="22"/>
      <c r="G15" s="22"/>
      <c r="H15" s="22"/>
      <c r="I15" s="22"/>
      <c r="J15" s="22"/>
      <c r="K15" s="23"/>
      <c r="L15" s="24"/>
      <c r="M15" s="24"/>
      <c r="N15" s="24"/>
      <c r="O15" s="25"/>
      <c r="P15" s="24"/>
    </row>
    <row r="16" spans="1:19" ht="27.75" customHeight="1">
      <c r="A16" s="26" t="s">
        <v>38</v>
      </c>
      <c r="B16" s="27"/>
      <c r="C16" s="27"/>
      <c r="D16" s="27"/>
      <c r="E16" s="27"/>
    </row>
    <row r="17" spans="1:11" ht="30.75" customHeight="1">
      <c r="A17" s="26" t="s">
        <v>39</v>
      </c>
      <c r="B17" s="27"/>
      <c r="C17" s="27"/>
      <c r="D17" s="27"/>
      <c r="E17" s="27"/>
      <c r="F17" s="26"/>
      <c r="G17" s="26"/>
      <c r="H17" s="26"/>
      <c r="I17" s="26"/>
      <c r="J17" s="26"/>
      <c r="K17" s="26"/>
    </row>
    <row r="18" spans="1:11" ht="34.5" customHeight="1">
      <c r="A18" s="26" t="s">
        <v>40</v>
      </c>
      <c r="B18" s="27"/>
      <c r="C18" s="27"/>
      <c r="D18" s="27"/>
      <c r="E18" s="27"/>
    </row>
  </sheetData>
  <autoFilter ref="A3:P18" xr:uid="{00000000-0009-0000-0000-000000000000}"/>
  <sortState xmlns:xlrd2="http://schemas.microsoft.com/office/spreadsheetml/2017/richdata2" ref="A5:P5">
    <sortCondition descending="1" ref="K5"/>
  </sortState>
  <mergeCells count="3">
    <mergeCell ref="A1:P1"/>
    <mergeCell ref="A2:P2"/>
    <mergeCell ref="A9:P9"/>
  </mergeCells>
  <phoneticPr fontId="20" type="noConversion"/>
  <printOptions horizontalCentered="1"/>
  <pageMargins left="0" right="0" top="0" bottom="0" header="0" footer="0"/>
  <pageSetup paperSize="9" scale="26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4" t="s">
        <v>41</v>
      </c>
    </row>
    <row r="2" spans="1:1">
      <c r="A2" s="4" t="s">
        <v>42</v>
      </c>
    </row>
    <row r="3" spans="1:1">
      <c r="A3" s="4" t="s">
        <v>43</v>
      </c>
    </row>
    <row r="4" spans="1:1">
      <c r="A4" s="4" t="s">
        <v>44</v>
      </c>
    </row>
    <row r="5" spans="1:1">
      <c r="A5" s="4" t="s">
        <v>45</v>
      </c>
    </row>
    <row r="6" spans="1:1">
      <c r="A6" s="4" t="s">
        <v>46</v>
      </c>
    </row>
    <row r="7" spans="1:1">
      <c r="A7" s="4" t="s">
        <v>47</v>
      </c>
    </row>
    <row r="8" spans="1:1">
      <c r="A8" s="4" t="s">
        <v>48</v>
      </c>
    </row>
    <row r="9" spans="1:1">
      <c r="A9" s="4" t="s">
        <v>49</v>
      </c>
    </row>
    <row r="10" spans="1:1">
      <c r="A10" s="4" t="s">
        <v>50</v>
      </c>
    </row>
    <row r="11" spans="1:1">
      <c r="A11" s="4" t="s">
        <v>51</v>
      </c>
    </row>
    <row r="12" spans="1:1">
      <c r="A12" s="4" t="s">
        <v>52</v>
      </c>
    </row>
    <row r="13" spans="1:1">
      <c r="A13" s="4" t="s">
        <v>53</v>
      </c>
    </row>
    <row r="14" spans="1:1">
      <c r="A14" s="4" t="s">
        <v>54</v>
      </c>
    </row>
    <row r="15" spans="1:1">
      <c r="A15" s="4" t="s">
        <v>55</v>
      </c>
    </row>
    <row r="16" spans="1:1">
      <c r="A16" s="4" t="s">
        <v>56</v>
      </c>
    </row>
    <row r="17" spans="1:1">
      <c r="A17" t="s">
        <v>57</v>
      </c>
    </row>
  </sheetData>
  <sortState xmlns:xlrd2="http://schemas.microsoft.com/office/spreadsheetml/2017/richdata2" ref="A1:A17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9" ma:contentTypeDescription="Utwórz nowy dokument." ma:contentTypeScope="" ma:versionID="c10e364f886738e75022b443b31bada1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a080c72e70604d57ff76ec09d2b529b3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DBC89-E4CC-4B9C-A01E-A1F225B50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Zał. nr 1 -5.6_070 RMR</vt:lpstr>
      <vt:lpstr>Rewitalizacja</vt:lpstr>
      <vt:lpstr>'Zał. nr 1 -5.6_070 RMR'!Obszar_wydruku</vt:lpstr>
      <vt:lpstr>rewitalizacja</vt:lpstr>
      <vt:lpstr>'Zał. nr 1 -5.6_070 RMR'!Tytuły_wydruku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Grabowska Marta</cp:lastModifiedBy>
  <cp:revision/>
  <cp:lastPrinted>2026-02-13T08:57:53Z</cp:lastPrinted>
  <dcterms:created xsi:type="dcterms:W3CDTF">2016-04-12T10:40:23Z</dcterms:created>
  <dcterms:modified xsi:type="dcterms:W3CDTF">2026-02-23T14:09:48Z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