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jwpu365-my.sharepoint.com/personal/j_kiryluk_mazowia_eu/Documents/Pulpit/5.4 073 uchwała zm lipiec 2026/"/>
    </mc:Choice>
  </mc:AlternateContent>
  <xr:revisionPtr revIDLastSave="11" documentId="13_ncr:1_{F50BFC31-8CA8-4EDC-BFE9-0AB527135930}" xr6:coauthVersionLast="47" xr6:coauthVersionMax="47" xr10:uidLastSave="{5D2FD66A-291A-4857-8E3F-AE31336FFA8E}"/>
  <bookViews>
    <workbookView xWindow="-28920" yWindow="-990" windowWidth="29040" windowHeight="15720" xr2:uid="{00000000-000D-0000-FFFF-FFFF00000000}"/>
  </bookViews>
  <sheets>
    <sheet name="Załącznik 5.4 (073) RWS" sheetId="4" r:id="rId1"/>
    <sheet name="Rewitalizacja" sheetId="3" state="hidden" r:id="rId2"/>
  </sheets>
  <definedNames>
    <definedName name="_xlnm._FilterDatabase" localSheetId="0" hidden="1">'Załącznik 5.4 (073) RWS'!$A$4:$N$17</definedName>
    <definedName name="kurs" localSheetId="0">'Załącznik 5.4 (073) RWS'!$E$82</definedName>
    <definedName name="kurs">#REF!</definedName>
    <definedName name="_xlnm.Print_Area" localSheetId="0">'Załącznik 5.4 (073) RWS'!$A$1:$N$17</definedName>
    <definedName name="rewitalizacja">Rewitalizacja!$A$1:$A$17</definedName>
    <definedName name="_xlnm.Print_Titles" localSheetId="0">'Załącznik 5.4 (073) RWS'!$4:$4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3" i="4" l="1"/>
  <c r="I13" i="4"/>
  <c r="G8" i="4"/>
  <c r="H8" i="4"/>
  <c r="I8" i="4"/>
  <c r="J8" i="4"/>
  <c r="F8" i="4"/>
  <c r="F13" i="4"/>
  <c r="G13" i="4"/>
  <c r="H13" i="4"/>
  <c r="H6" i="4"/>
  <c r="R9" i="4" l="1"/>
</calcChain>
</file>

<file path=xl/sharedStrings.xml><?xml version="1.0" encoding="utf-8"?>
<sst xmlns="http://schemas.openxmlformats.org/spreadsheetml/2006/main" count="115" uniqueCount="65">
  <si>
    <t xml:space="preserve">Załącznik do uchwały nr ................... Zarządu Województwa Mazowieckiego z dnia ..................... </t>
  </si>
  <si>
    <t xml:space="preserve">Wyniki oceny projektów, złożonych w ramach naboru konkurencyjnego nr FEMA.05.04-IP.01-073/25 dla Priorytetu V „Fundusze Europejskie dla wyższej jakości życia na Mazowszu” dla Działania 5.4 „Infrastruktura w edukacji zawodowej w ZIT”, Typ projektów: „Rozwój nowoczesnej infrastruktury w zakresie edukacji zawodowej” Programu Funduszy Europejskich dla Mazowsza 2021-2027
</t>
  </si>
  <si>
    <t>Projekty skierowane do dofinansowania w sposób konkurencyjny w ramach Funduszy Europejskich dla Mazowsza 2021-2027</t>
  </si>
  <si>
    <t>Lp.</t>
  </si>
  <si>
    <t>Instytucja Organizująca Nabór/ Instytucja prowadząca nabór</t>
  </si>
  <si>
    <t>Numer FEMA</t>
  </si>
  <si>
    <t>Tytuł projektu</t>
  </si>
  <si>
    <t>Nazwa wnioskodawcy</t>
  </si>
  <si>
    <t>Wartość projektu ogółem</t>
  </si>
  <si>
    <t>Wydatki kwalifikowane</t>
  </si>
  <si>
    <t>Wnioskowane dofinansowanie ogółem (UE+BP)</t>
  </si>
  <si>
    <t>Wnioskowane dofinansowanie (UE)</t>
  </si>
  <si>
    <t xml:space="preserve">Wnioskowane dofinansowanie (BP) </t>
  </si>
  <si>
    <t xml:space="preserve">Wynik oceny projektu </t>
  </si>
  <si>
    <t>Procent maksymalnej liczby punktów możliwych do uzyskania *</t>
  </si>
  <si>
    <t>Kategoria interwencji</t>
  </si>
  <si>
    <t>Komentarz**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</si>
  <si>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</si>
  <si>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</si>
  <si>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</si>
  <si>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</si>
  <si>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</si>
  <si>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</si>
  <si>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</si>
  <si>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</si>
  <si>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</si>
  <si>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</si>
  <si>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</si>
  <si>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</si>
  <si>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</si>
  <si>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</si>
  <si>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Mazowiecka Jednostka Wdrażania Programów Unijnych</t>
  </si>
  <si>
    <t>FEMA.05.04-IP.01-0DQY/25</t>
  </si>
  <si>
    <t>Powiat Miński</t>
  </si>
  <si>
    <t>Rozwój nowoczesnej infrastruktury w zakresie edukacji zawodowej w placówkach oświatowych Powiatu Mińskiego</t>
  </si>
  <si>
    <t>Brak danych</t>
  </si>
  <si>
    <t>SUMA:</t>
  </si>
  <si>
    <t>Próg wyczerpania alokacji***</t>
  </si>
  <si>
    <t>FEMA.05.04-IP.01-0BCQ/25</t>
  </si>
  <si>
    <t>Powiat Legionowski</t>
  </si>
  <si>
    <t>Nowoczesne technologie w kształceniu zawodowym – rozwój zaplecza informatycznego PZSP w Legionowie</t>
  </si>
  <si>
    <t>FEMA.05.04-IP.01-0BOM/25</t>
  </si>
  <si>
    <t>Miasto Stołeczne Warszawa</t>
  </si>
  <si>
    <t>Nowa jakość szkół zawodowych w m.st. Warszawie</t>
  </si>
  <si>
    <t xml:space="preserve">* nie dotyczy EFS </t>
  </si>
  <si>
    <t>** uzupełnić jedynie w przypadku wniosków po procedurze odwoławczej oraz w przypadku braku możliwości podpisania umowy o dofinansowanie</t>
  </si>
  <si>
    <t>*** poniżej progu punktowego zamieszczane są projekty, które uzyskały wymagane minumum punktowe, jednak ze względu na ustaloną kwotę alokacji nie mogą zostać skierowane do dofinansowania</t>
  </si>
  <si>
    <t>RPMA.04.03.01-14-c828/19</t>
  </si>
  <si>
    <t>RPMA.04.03.01-14-c887/19</t>
  </si>
  <si>
    <t>RPMA.04.03.01-14-c891/19</t>
  </si>
  <si>
    <t>RPMA.04.03.01-14-d127/19</t>
  </si>
  <si>
    <t>RPMA.04.03.01-14-d138/19</t>
  </si>
  <si>
    <t>RPMA.04.03.01-14-d142/19</t>
  </si>
  <si>
    <t>RPMA.04.03.01-14-d147/19</t>
  </si>
  <si>
    <t>RPMA.04.03.01-14-d150/19</t>
  </si>
  <si>
    <t>RPMA.04.03.01-14-d156/19</t>
  </si>
  <si>
    <t>RPMA.04.03.01-14-d159/19</t>
  </si>
  <si>
    <t>RPMA.04.03.01-14-d194/19</t>
  </si>
  <si>
    <t>RPMA.04.03.01-14-d196/19</t>
  </si>
  <si>
    <t>RPMA.04.03.01-14-d201/19</t>
  </si>
  <si>
    <t>RPMA.04.03.01-14-d282/19</t>
  </si>
  <si>
    <t>RPMA.04.03.01-14-d304/19</t>
  </si>
  <si>
    <t>RPMA.04.03.01-14-d311/19</t>
  </si>
  <si>
    <t>RPMA.04.03.01-14-d312/19</t>
  </si>
  <si>
    <t>projekt skierowany do dofinansowania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</si>
</sst>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_-* #,##0.00\ [$zł-415]_-;\-* #,##0.00\ [$zł-415]_-;_-* &quot;-&quot;??\ [$zł-415]_-;_-@_-"/>
    <numFmt numFmtId="165" formatCode="#,##0.00\ &quot;zł&quot;"/>
  </numFmts>
  <fonts count="27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sz val="11"/>
      <color theme="0"/>
      <name val="Arial"/>
      <family val="2"/>
      <charset val="238"/>
    </font>
    <font>
      <b/>
      <sz val="18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8"/>
      <name val="Czcionka tekstu podstawowego"/>
      <family val="2"/>
      <charset val="23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thin">
        <color theme="1"/>
      </right>
      <top/>
      <bottom/>
      <diagonal/>
    </border>
  </borders>
  <cellStyleXfs count="44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11">
      <alignment horizontal="center" vertical="center" wrapText="1"/>
    </xf>
  </cellStyleXfs>
  <cellXfs count="52">
    <xf numFmtId="0" fontId="0" fillId="0" borderId="0" xfId="0"/>
    <xf numFmtId="0" fontId="18" fillId="0" borderId="0" xfId="0" applyFont="1" applyAlignment="1">
      <alignment vertical="center" wrapText="1"/>
    </xf>
    <xf numFmtId="0" fontId="18" fillId="0" borderId="0" xfId="0" applyFont="1"/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164" fontId="18" fillId="0" borderId="0" xfId="0" applyNumberFormat="1" applyFont="1"/>
    <xf numFmtId="0" fontId="19" fillId="33" borderId="10" xfId="0" applyFont="1" applyFill="1" applyBorder="1" applyAlignment="1">
      <alignment horizontal="center" vertical="center" wrapText="1"/>
    </xf>
    <xf numFmtId="0" fontId="19" fillId="33" borderId="13" xfId="0" applyFont="1" applyFill="1" applyBorder="1" applyAlignment="1">
      <alignment horizontal="center" vertical="center" wrapText="1"/>
    </xf>
    <xf numFmtId="10" fontId="18" fillId="0" borderId="0" xfId="0" applyNumberFormat="1" applyFont="1"/>
    <xf numFmtId="49" fontId="18" fillId="33" borderId="10" xfId="0" applyNumberFormat="1" applyFont="1" applyFill="1" applyBorder="1" applyAlignment="1">
      <alignment horizontal="center" vertical="center"/>
    </xf>
    <xf numFmtId="49" fontId="18" fillId="0" borderId="10" xfId="0" applyNumberFormat="1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1" fontId="18" fillId="0" borderId="10" xfId="0" applyNumberFormat="1" applyFont="1" applyBorder="1" applyAlignment="1">
      <alignment horizontal="center" vertical="center"/>
    </xf>
    <xf numFmtId="49" fontId="18" fillId="33" borderId="12" xfId="0" applyNumberFormat="1" applyFont="1" applyFill="1" applyBorder="1" applyAlignment="1">
      <alignment horizontal="center" vertical="center"/>
    </xf>
    <xf numFmtId="0" fontId="23" fillId="0" borderId="0" xfId="0" applyFont="1"/>
    <xf numFmtId="0" fontId="24" fillId="0" borderId="0" xfId="0" applyFont="1"/>
    <xf numFmtId="0" fontId="0" fillId="34" borderId="0" xfId="0" applyFill="1"/>
    <xf numFmtId="2" fontId="21" fillId="0" borderId="10" xfId="0" applyNumberFormat="1" applyFont="1" applyBorder="1" applyAlignment="1">
      <alignment horizontal="center" vertical="center"/>
    </xf>
    <xf numFmtId="49" fontId="21" fillId="0" borderId="10" xfId="0" applyNumberFormat="1" applyFont="1" applyBorder="1" applyAlignment="1">
      <alignment horizontal="center" vertical="center"/>
    </xf>
    <xf numFmtId="10" fontId="21" fillId="0" borderId="10" xfId="1" applyNumberFormat="1" applyFont="1" applyFill="1" applyBorder="1" applyAlignment="1">
      <alignment horizontal="center" vertical="center"/>
    </xf>
    <xf numFmtId="1" fontId="21" fillId="0" borderId="10" xfId="0" applyNumberFormat="1" applyFont="1" applyBorder="1" applyAlignment="1">
      <alignment horizontal="center" vertical="center"/>
    </xf>
    <xf numFmtId="49" fontId="21" fillId="0" borderId="0" xfId="0" applyNumberFormat="1" applyFont="1" applyAlignment="1">
      <alignment horizontal="center" vertical="center"/>
    </xf>
    <xf numFmtId="44" fontId="18" fillId="0" borderId="0" xfId="0" applyNumberFormat="1" applyFont="1" applyAlignment="1">
      <alignment vertical="center"/>
    </xf>
    <xf numFmtId="2" fontId="21" fillId="0" borderId="0" xfId="0" applyNumberFormat="1" applyFont="1" applyAlignment="1">
      <alignment horizontal="center" vertical="center"/>
    </xf>
    <xf numFmtId="10" fontId="21" fillId="0" borderId="0" xfId="1" applyNumberFormat="1" applyFont="1" applyFill="1" applyBorder="1" applyAlignment="1">
      <alignment horizontal="center" vertical="center"/>
    </xf>
    <xf numFmtId="1" fontId="21" fillId="0" borderId="0" xfId="0" applyNumberFormat="1" applyFont="1" applyAlignment="1">
      <alignment horizontal="center" vertical="center"/>
    </xf>
    <xf numFmtId="49" fontId="18" fillId="33" borderId="19" xfId="0" applyNumberFormat="1" applyFont="1" applyFill="1" applyBorder="1" applyAlignment="1">
      <alignment horizontal="center" vertical="center"/>
    </xf>
    <xf numFmtId="49" fontId="18" fillId="33" borderId="20" xfId="0" applyNumberFormat="1" applyFont="1" applyFill="1" applyBorder="1" applyAlignment="1">
      <alignment horizontal="center" vertical="center"/>
    </xf>
    <xf numFmtId="49" fontId="18" fillId="33" borderId="17" xfId="0" applyNumberFormat="1" applyFont="1" applyFill="1" applyBorder="1" applyAlignment="1">
      <alignment horizontal="center" vertical="center"/>
    </xf>
    <xf numFmtId="49" fontId="25" fillId="0" borderId="10" xfId="0" applyNumberFormat="1" applyFont="1" applyBorder="1" applyAlignment="1">
      <alignment horizontal="center" vertical="center"/>
    </xf>
    <xf numFmtId="1" fontId="18" fillId="35" borderId="10" xfId="0" applyNumberFormat="1" applyFont="1" applyFill="1" applyBorder="1" applyAlignment="1">
      <alignment horizontal="center" vertical="center"/>
    </xf>
    <xf numFmtId="49" fontId="18" fillId="35" borderId="10" xfId="0" applyNumberFormat="1" applyFont="1" applyFill="1" applyBorder="1" applyAlignment="1">
      <alignment horizontal="center" vertical="center" wrapText="1"/>
    </xf>
    <xf numFmtId="49" fontId="18" fillId="35" borderId="10" xfId="0" applyNumberFormat="1" applyFont="1" applyFill="1" applyBorder="1" applyAlignment="1">
      <alignment horizontal="center" vertical="center"/>
    </xf>
    <xf numFmtId="0" fontId="18" fillId="35" borderId="10" xfId="0" applyFont="1" applyFill="1" applyBorder="1" applyAlignment="1">
      <alignment horizontal="center" vertical="center" wrapText="1"/>
    </xf>
    <xf numFmtId="4" fontId="25" fillId="35" borderId="10" xfId="0" applyNumberFormat="1" applyFont="1" applyFill="1" applyBorder="1" applyAlignment="1">
      <alignment horizontal="center" vertical="center" wrapText="1"/>
    </xf>
    <xf numFmtId="0" fontId="0" fillId="35" borderId="10" xfId="0" applyFill="1" applyBorder="1" applyAlignment="1">
      <alignment horizontal="center" vertical="center" wrapText="1"/>
    </xf>
    <xf numFmtId="2" fontId="0" fillId="36" borderId="10" xfId="0" applyNumberFormat="1" applyFill="1" applyBorder="1" applyAlignment="1">
      <alignment horizontal="center" vertical="center" wrapText="1"/>
    </xf>
    <xf numFmtId="165" fontId="0" fillId="36" borderId="10" xfId="0" applyNumberFormat="1" applyFill="1" applyBorder="1" applyAlignment="1">
      <alignment horizontal="center" vertical="center" wrapText="1"/>
    </xf>
    <xf numFmtId="10" fontId="0" fillId="36" borderId="10" xfId="0" applyNumberFormat="1" applyFill="1" applyBorder="1" applyAlignment="1">
      <alignment horizontal="center" vertical="center" wrapText="1"/>
    </xf>
    <xf numFmtId="4" fontId="21" fillId="36" borderId="10" xfId="0" applyNumberFormat="1" applyFont="1" applyFill="1" applyBorder="1" applyAlignment="1">
      <alignment horizontal="center" vertical="center" wrapText="1"/>
    </xf>
    <xf numFmtId="10" fontId="18" fillId="35" borderId="10" xfId="0" applyNumberFormat="1" applyFont="1" applyFill="1" applyBorder="1" applyAlignment="1">
      <alignment horizontal="center" vertical="center"/>
    </xf>
    <xf numFmtId="165" fontId="18" fillId="0" borderId="0" xfId="0" applyNumberFormat="1" applyFont="1"/>
    <xf numFmtId="165" fontId="18" fillId="35" borderId="10" xfId="0" applyNumberFormat="1" applyFont="1" applyFill="1" applyBorder="1" applyAlignment="1">
      <alignment horizontal="center" vertical="center"/>
    </xf>
    <xf numFmtId="2" fontId="18" fillId="35" borderId="10" xfId="0" applyNumberFormat="1" applyFont="1" applyFill="1" applyBorder="1" applyAlignment="1">
      <alignment horizontal="center" vertical="center"/>
    </xf>
    <xf numFmtId="165" fontId="18" fillId="0" borderId="18" xfId="0" applyNumberFormat="1" applyFont="1" applyBorder="1" applyAlignment="1">
      <alignment horizontal="center" vertical="center"/>
    </xf>
    <xf numFmtId="165" fontId="18" fillId="0" borderId="0" xfId="0" applyNumberFormat="1" applyFont="1" applyAlignment="1">
      <alignment vertical="center"/>
    </xf>
    <xf numFmtId="0" fontId="18" fillId="0" borderId="14" xfId="0" applyFont="1" applyBorder="1" applyAlignment="1">
      <alignment horizontal="left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0" fillId="33" borderId="10" xfId="0" applyFont="1" applyFill="1" applyBorder="1" applyAlignment="1">
      <alignment horizontal="center" vertical="center"/>
    </xf>
    <xf numFmtId="4" fontId="25" fillId="36" borderId="10" xfId="0" applyNumberFormat="1" applyFont="1" applyFill="1" applyBorder="1" applyAlignment="1">
      <alignment horizontal="center" vertical="center" wrapText="1"/>
    </xf>
  </cellXfs>
  <cellStyles count="44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0" builtinId="20" customBuiltin="1"/>
    <cellStyle name="Dane wyjściowe" xfId="11" builtinId="21" customBuiltin="1"/>
    <cellStyle name="Dobry" xfId="7" builtinId="26" customBuiltin="1"/>
    <cellStyle name="Komórka połączona" xfId="13" builtinId="24" customBuiltin="1"/>
    <cellStyle name="Komórka zaznaczona" xfId="14" builtinId="23" customBuiltin="1"/>
    <cellStyle name="Nagłówek 1" xfId="3" builtinId="16" customBuiltin="1"/>
    <cellStyle name="Nagłówek 2" xfId="4" builtinId="17" customBuiltin="1"/>
    <cellStyle name="Nagłówek 3" xfId="5" builtinId="18" customBuiltin="1"/>
    <cellStyle name="Nagłówek 4" xfId="6" builtinId="19" customBuiltin="1"/>
    <cellStyle name="Neutralny" xfId="9" builtinId="28" customBuiltin="1"/>
    <cellStyle name="Normalny" xfId="0" builtinId="0"/>
    <cellStyle name="Obliczenia" xfId="12" builtinId="22" customBuiltin="1"/>
    <cellStyle name="Procentowy" xfId="1" builtinId="5"/>
    <cellStyle name="Styl 1" xfId="43" xr:uid="{00000000-0005-0000-0000-000025000000}"/>
    <cellStyle name="Suma" xfId="18" builtinId="25" customBuiltin="1"/>
    <cellStyle name="Tekst objaśnienia" xfId="17" builtinId="53" customBuiltin="1"/>
    <cellStyle name="Tekst ostrzeżenia" xfId="15" builtinId="11" customBuiltin="1"/>
    <cellStyle name="Tytuł" xfId="2" builtinId="15" customBuiltin="1"/>
    <cellStyle name="Uwaga" xfId="16" builtinId="10" customBuiltin="1"/>
    <cellStyle name="Zły" xfId="8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4"/>
  <sheetViews>
    <sheetView showGridLines="0" tabSelected="1" view="pageBreakPreview" zoomScale="70" zoomScaleNormal="70" zoomScaleSheetLayoutView="70" workbookViewId="0">
      <selection activeCell="L8" sqref="L8"/>
    </sheetView>
  </sheetViews>
  <sheetFormatPr defaultColWidth="8.75" defaultRowHeight="0" customHeight="1" zeroHeight="1"/>
  <cols>
    <col min="1" max="1" width="7.125" style="3" customWidth="1"/>
    <col min="2" max="2" width="23" style="3" customWidth="1"/>
    <col min="3" max="3" width="25.875" style="4" customWidth="1"/>
    <col min="4" max="4" width="60.125" style="4" customWidth="1"/>
    <col min="5" max="5" width="28.625" style="4" customWidth="1"/>
    <col min="6" max="6" width="19.5" style="4" customWidth="1"/>
    <col min="7" max="7" width="17.625" style="4" bestFit="1" customWidth="1"/>
    <col min="8" max="8" width="17.625" style="4" customWidth="1"/>
    <col min="9" max="9" width="19.125" style="4" customWidth="1"/>
    <col min="10" max="10" width="16.75" style="4" customWidth="1"/>
    <col min="11" max="11" width="16" style="4" customWidth="1"/>
    <col min="12" max="12" width="17.75" style="2" customWidth="1"/>
    <col min="13" max="13" width="14.125" style="2" customWidth="1"/>
    <col min="14" max="14" width="17.75" style="2" customWidth="1"/>
    <col min="15" max="15" width="17" style="2" customWidth="1"/>
    <col min="16" max="16" width="2.375" style="2" customWidth="1"/>
    <col min="17" max="17" width="19.25" style="2" customWidth="1"/>
    <col min="18" max="18" width="32" style="2" customWidth="1"/>
    <col min="19" max="19" width="25.75" style="2" customWidth="1"/>
    <col min="20" max="20" width="8.75" style="2"/>
    <col min="21" max="21" width="9.375" style="2" bestFit="1" customWidth="1"/>
    <col min="22" max="23" width="9.125" style="2" bestFit="1" customWidth="1"/>
    <col min="24" max="16384" width="8.75" style="2"/>
  </cols>
  <sheetData>
    <row r="1" spans="1:18" ht="64.5" customHeight="1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1"/>
    </row>
    <row r="2" spans="1:18" ht="96" customHeight="1">
      <c r="A2" s="47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9"/>
      <c r="O2" s="1"/>
    </row>
    <row r="3" spans="1:18" ht="36" customHeight="1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1"/>
    </row>
    <row r="4" spans="1:18" ht="89.25" customHeight="1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7" t="s">
        <v>14</v>
      </c>
      <c r="M4" s="7" t="s">
        <v>15</v>
      </c>
      <c r="N4" s="6" t="s">
        <v>16</v>
      </c>
      <c r="O4" s="1"/>
    </row>
    <row r="5" spans="1:18" ht="21.75" customHeight="1">
      <c r="A5" s="26" t="s">
        <v>17</v>
      </c>
      <c r="B5" s="13" t="s">
        <v>18</v>
      </c>
      <c r="C5" s="13" t="s">
        <v>19</v>
      </c>
      <c r="D5" s="13" t="s">
        <v>20</v>
      </c>
      <c r="E5" s="13" t="s">
        <v>21</v>
      </c>
      <c r="F5" s="13" t="s">
        <v>22</v>
      </c>
      <c r="G5" s="13" t="s">
        <v>23</v>
      </c>
      <c r="H5" s="13" t="s">
        <v>24</v>
      </c>
      <c r="I5" s="13" t="s">
        <v>25</v>
      </c>
      <c r="J5" s="13" t="s">
        <v>26</v>
      </c>
      <c r="K5" s="13" t="s">
        <v>27</v>
      </c>
      <c r="L5" s="9" t="s">
        <v>28</v>
      </c>
      <c r="M5" s="9" t="s">
        <v>29</v>
      </c>
      <c r="N5" s="9" t="s">
        <v>30</v>
      </c>
    </row>
    <row r="6" spans="1:18" ht="57">
      <c r="A6" s="11" t="s">
        <v>17</v>
      </c>
      <c r="B6" s="10" t="s">
        <v>31</v>
      </c>
      <c r="C6" s="36" t="s">
        <v>32</v>
      </c>
      <c r="D6" s="36" t="s">
        <v>33</v>
      </c>
      <c r="E6" s="36" t="s">
        <v>34</v>
      </c>
      <c r="F6" s="37">
        <v>7769577.0999999996</v>
      </c>
      <c r="G6" s="37">
        <v>7752577.0999999996</v>
      </c>
      <c r="H6" s="37">
        <f>I6+J6</f>
        <v>6589690.4900000002</v>
      </c>
      <c r="I6" s="37">
        <v>3876288.55</v>
      </c>
      <c r="J6" s="37">
        <v>2713401.94</v>
      </c>
      <c r="K6" s="36">
        <v>67</v>
      </c>
      <c r="L6" s="38">
        <v>0.84809999999999997</v>
      </c>
      <c r="M6" s="12">
        <v>124</v>
      </c>
      <c r="N6" s="39" t="s">
        <v>35</v>
      </c>
      <c r="O6" s="8"/>
      <c r="Q6" s="5"/>
    </row>
    <row r="7" spans="1:18" ht="57">
      <c r="A7" s="11" t="s">
        <v>18</v>
      </c>
      <c r="B7" s="10" t="s">
        <v>31</v>
      </c>
      <c r="C7" s="36" t="s">
        <v>38</v>
      </c>
      <c r="D7" s="36" t="s">
        <v>39</v>
      </c>
      <c r="E7" s="36" t="s">
        <v>40</v>
      </c>
      <c r="F7" s="37">
        <v>1557306.39</v>
      </c>
      <c r="G7" s="37">
        <v>1557306.39</v>
      </c>
      <c r="H7" s="37">
        <v>1323710.3599999999</v>
      </c>
      <c r="I7" s="37">
        <v>778653.19</v>
      </c>
      <c r="J7" s="37">
        <v>545057.17000000004</v>
      </c>
      <c r="K7" s="36">
        <v>54</v>
      </c>
      <c r="L7" s="38">
        <v>0.6835</v>
      </c>
      <c r="M7" s="12">
        <v>124</v>
      </c>
      <c r="N7" s="51" t="s">
        <v>64</v>
      </c>
      <c r="O7" s="8"/>
      <c r="Q7" s="5"/>
    </row>
    <row r="8" spans="1:18" ht="48" customHeight="1">
      <c r="A8" s="18" t="s">
        <v>35</v>
      </c>
      <c r="B8" s="18" t="s">
        <v>35</v>
      </c>
      <c r="C8" s="18" t="s">
        <v>35</v>
      </c>
      <c r="D8" s="18" t="s">
        <v>35</v>
      </c>
      <c r="E8" s="29" t="s">
        <v>36</v>
      </c>
      <c r="F8" s="37">
        <f>SUM(F6:F7)</f>
        <v>9326883.4900000002</v>
      </c>
      <c r="G8" s="37">
        <f t="shared" ref="G8:J8" si="0">SUM(G6:G7)</f>
        <v>9309883.4900000002</v>
      </c>
      <c r="H8" s="37">
        <f t="shared" si="0"/>
        <v>7913400.8499999996</v>
      </c>
      <c r="I8" s="37">
        <f t="shared" si="0"/>
        <v>4654941.74</v>
      </c>
      <c r="J8" s="37">
        <f t="shared" si="0"/>
        <v>3258459.11</v>
      </c>
      <c r="K8" s="17" t="s">
        <v>35</v>
      </c>
      <c r="L8" s="19" t="s">
        <v>35</v>
      </c>
      <c r="M8" s="20" t="s">
        <v>35</v>
      </c>
      <c r="N8" s="19" t="s">
        <v>35</v>
      </c>
      <c r="O8" s="8"/>
      <c r="Q8" s="5"/>
    </row>
    <row r="9" spans="1:18" ht="46.5" customHeight="1">
      <c r="A9" s="50" t="s">
        <v>37</v>
      </c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Q9" s="5"/>
      <c r="R9" s="41">
        <f>I8+I13</f>
        <v>7573071.1799999997</v>
      </c>
    </row>
    <row r="10" spans="1:18" ht="89.25" customHeight="1">
      <c r="A10" s="6" t="s">
        <v>3</v>
      </c>
      <c r="B10" s="6" t="s">
        <v>4</v>
      </c>
      <c r="C10" s="6" t="s">
        <v>5</v>
      </c>
      <c r="D10" s="6" t="s">
        <v>6</v>
      </c>
      <c r="E10" s="6" t="s">
        <v>7</v>
      </c>
      <c r="F10" s="6" t="s">
        <v>8</v>
      </c>
      <c r="G10" s="6" t="s">
        <v>9</v>
      </c>
      <c r="H10" s="6" t="s">
        <v>10</v>
      </c>
      <c r="I10" s="6" t="s">
        <v>11</v>
      </c>
      <c r="J10" s="6" t="s">
        <v>12</v>
      </c>
      <c r="K10" s="6" t="s">
        <v>13</v>
      </c>
      <c r="L10" s="7" t="s">
        <v>14</v>
      </c>
      <c r="M10" s="7" t="s">
        <v>15</v>
      </c>
      <c r="N10" s="6" t="s">
        <v>16</v>
      </c>
      <c r="O10" s="1"/>
    </row>
    <row r="11" spans="1:18" ht="21.75" customHeight="1">
      <c r="A11" s="26" t="s">
        <v>17</v>
      </c>
      <c r="B11" s="27" t="s">
        <v>18</v>
      </c>
      <c r="C11" s="27" t="s">
        <v>19</v>
      </c>
      <c r="D11" s="27" t="s">
        <v>20</v>
      </c>
      <c r="E11" s="27" t="s">
        <v>21</v>
      </c>
      <c r="F11" s="27" t="s">
        <v>22</v>
      </c>
      <c r="G11" s="27" t="s">
        <v>23</v>
      </c>
      <c r="H11" s="27" t="s">
        <v>24</v>
      </c>
      <c r="I11" s="27" t="s">
        <v>25</v>
      </c>
      <c r="J11" s="27" t="s">
        <v>26</v>
      </c>
      <c r="K11" s="27" t="s">
        <v>27</v>
      </c>
      <c r="L11" s="28" t="s">
        <v>28</v>
      </c>
      <c r="M11" s="28" t="s">
        <v>29</v>
      </c>
      <c r="N11" s="28" t="s">
        <v>30</v>
      </c>
    </row>
    <row r="12" spans="1:18" ht="52.5" customHeight="1">
      <c r="A12" s="32" t="s">
        <v>19</v>
      </c>
      <c r="B12" s="31" t="s">
        <v>31</v>
      </c>
      <c r="C12" s="32" t="s">
        <v>41</v>
      </c>
      <c r="D12" s="33" t="s">
        <v>42</v>
      </c>
      <c r="E12" s="35" t="s">
        <v>43</v>
      </c>
      <c r="F12" s="42">
        <v>5836258.9400000004</v>
      </c>
      <c r="G12" s="42">
        <v>5836258.9400000004</v>
      </c>
      <c r="H12" s="42">
        <v>2918129.44</v>
      </c>
      <c r="I12" s="42">
        <v>2918129.44</v>
      </c>
      <c r="J12" s="42">
        <v>0</v>
      </c>
      <c r="K12" s="43">
        <v>49</v>
      </c>
      <c r="L12" s="40">
        <v>0.62029999999999996</v>
      </c>
      <c r="M12" s="30">
        <v>124</v>
      </c>
      <c r="N12" s="34"/>
      <c r="O12" s="8"/>
      <c r="Q12" s="5"/>
    </row>
    <row r="13" spans="1:18" ht="46.5" customHeight="1">
      <c r="A13" s="18" t="s">
        <v>35</v>
      </c>
      <c r="B13" s="18" t="s">
        <v>35</v>
      </c>
      <c r="C13" s="18" t="s">
        <v>35</v>
      </c>
      <c r="D13" s="18" t="s">
        <v>35</v>
      </c>
      <c r="E13" s="29" t="s">
        <v>36</v>
      </c>
      <c r="F13" s="44">
        <f>SUM(F12:F12)</f>
        <v>5836258.9400000004</v>
      </c>
      <c r="G13" s="44">
        <f>SUM(G12:G12)</f>
        <v>5836258.9400000004</v>
      </c>
      <c r="H13" s="44">
        <f>SUM(H12:H12)</f>
        <v>2918129.44</v>
      </c>
      <c r="I13" s="44">
        <f>SUM(I12)</f>
        <v>2918129.44</v>
      </c>
      <c r="J13" s="44">
        <f>SUM(J12)</f>
        <v>0</v>
      </c>
      <c r="K13" s="17" t="s">
        <v>35</v>
      </c>
      <c r="L13" s="19" t="s">
        <v>35</v>
      </c>
      <c r="M13" s="20" t="s">
        <v>35</v>
      </c>
      <c r="N13" s="19" t="s">
        <v>35</v>
      </c>
      <c r="Q13" s="5"/>
    </row>
    <row r="14" spans="1:18" ht="46.5" customHeight="1">
      <c r="A14" s="21"/>
      <c r="B14" s="21"/>
      <c r="C14" s="21"/>
      <c r="D14" s="21"/>
      <c r="E14" s="21"/>
      <c r="F14" s="22"/>
      <c r="G14" s="22"/>
      <c r="H14" s="22"/>
      <c r="I14" s="45"/>
      <c r="J14" s="22"/>
      <c r="K14" s="23"/>
      <c r="L14" s="24"/>
      <c r="M14" s="25"/>
      <c r="N14" s="24"/>
      <c r="Q14" s="5"/>
    </row>
    <row r="15" spans="1:18" ht="32.25" customHeight="1">
      <c r="A15" s="14" t="s">
        <v>44</v>
      </c>
      <c r="B15" s="15"/>
      <c r="C15" s="15"/>
      <c r="D15" s="15"/>
      <c r="E15" s="15"/>
    </row>
    <row r="16" spans="1:18" ht="32.25" customHeight="1">
      <c r="A16" s="14" t="s">
        <v>45</v>
      </c>
      <c r="B16" s="15"/>
      <c r="C16" s="15"/>
      <c r="D16" s="15"/>
      <c r="E16" s="15"/>
      <c r="F16" s="2"/>
      <c r="G16" s="2"/>
      <c r="H16" s="2"/>
      <c r="I16" s="2"/>
      <c r="J16" s="2"/>
      <c r="K16" s="2"/>
    </row>
    <row r="17" spans="1:5" ht="32.25" customHeight="1">
      <c r="A17" s="14" t="s">
        <v>46</v>
      </c>
      <c r="B17" s="15"/>
      <c r="C17" s="15"/>
      <c r="D17" s="15"/>
      <c r="E17" s="15"/>
    </row>
    <row r="18" spans="1:5" ht="53.25" hidden="1" customHeight="1"/>
    <row r="19" spans="1:5" ht="67.5" hidden="1" customHeight="1"/>
    <row r="20" spans="1:5" ht="47.25" hidden="1" customHeight="1"/>
    <row r="21" spans="1:5" ht="51" hidden="1" customHeight="1"/>
    <row r="22" spans="1:5" ht="45.75" hidden="1" customHeight="1"/>
    <row r="23" spans="1:5" ht="47.25" hidden="1" customHeight="1"/>
    <row r="24" spans="1:5" ht="0" hidden="1" customHeight="1"/>
  </sheetData>
  <autoFilter ref="A4:N17" xr:uid="{00000000-0009-0000-0000-000000000000}"/>
  <mergeCells count="4">
    <mergeCell ref="A1:N1"/>
    <mergeCell ref="A2:N2"/>
    <mergeCell ref="A3:N3"/>
    <mergeCell ref="A9:N9"/>
  </mergeCells>
  <phoneticPr fontId="26" type="noConversion"/>
  <printOptions horizontalCentered="1"/>
  <pageMargins left="3.937007874015748E-2" right="3.937007874015748E-2" top="0.74803149606299213" bottom="0.74803149606299213" header="0.31496062992125984" footer="0.31496062992125984"/>
  <pageSetup paperSize="9" scale="40" orientation="landscape" r:id="rId1"/>
  <headerFooter>
    <oddFooter>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7"/>
  <sheetViews>
    <sheetView workbookViewId="0">
      <selection activeCell="A17" sqref="A17"/>
    </sheetView>
  </sheetViews>
  <sheetFormatPr defaultRowHeight="14.25"/>
  <cols>
    <col min="1" max="1" width="25.875" customWidth="1"/>
  </cols>
  <sheetData>
    <row r="1" spans="1:1">
      <c r="A1" s="16" t="s">
        <v>47</v>
      </c>
    </row>
    <row r="2" spans="1:1">
      <c r="A2" s="16" t="s">
        <v>48</v>
      </c>
    </row>
    <row r="3" spans="1:1">
      <c r="A3" s="16" t="s">
        <v>49</v>
      </c>
    </row>
    <row r="4" spans="1:1">
      <c r="A4" s="16" t="s">
        <v>50</v>
      </c>
    </row>
    <row r="5" spans="1:1">
      <c r="A5" s="16" t="s">
        <v>51</v>
      </c>
    </row>
    <row r="6" spans="1:1">
      <c r="A6" s="16" t="s">
        <v>52</v>
      </c>
    </row>
    <row r="7" spans="1:1">
      <c r="A7" s="16" t="s">
        <v>53</v>
      </c>
    </row>
    <row r="8" spans="1:1">
      <c r="A8" s="16" t="s">
        <v>54</v>
      </c>
    </row>
    <row r="9" spans="1:1">
      <c r="A9" s="16" t="s">
        <v>55</v>
      </c>
    </row>
    <row r="10" spans="1:1">
      <c r="A10" s="16" t="s">
        <v>56</v>
      </c>
    </row>
    <row r="11" spans="1:1">
      <c r="A11" s="16" t="s">
        <v>57</v>
      </c>
    </row>
    <row r="12" spans="1:1">
      <c r="A12" s="16" t="s">
        <v>58</v>
      </c>
    </row>
    <row r="13" spans="1:1">
      <c r="A13" s="16" t="s">
        <v>59</v>
      </c>
    </row>
    <row r="14" spans="1:1">
      <c r="A14" s="16" t="s">
        <v>60</v>
      </c>
    </row>
    <row r="15" spans="1:1">
      <c r="A15" s="16" t="s">
        <v>61</v>
      </c>
    </row>
    <row r="16" spans="1:1">
      <c r="A16" s="16" t="s">
        <v>62</v>
      </c>
    </row>
    <row r="17" spans="1:1">
      <c r="A17" t="s">
        <v>63</v>
      </c>
    </row>
  </sheetData>
  <sortState xmlns:xlrd2="http://schemas.microsoft.com/office/spreadsheetml/2017/richdata2" ref="A1:A17">
    <sortCondition ref="A1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3e258df-16cb-4507-b678-b498e48e58c8" xsi:nil="true"/>
    <lcf76f155ced4ddcb4097134ff3c332f xmlns="153e0a85-a7de-4c25-b915-33607e7cdfc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1215AB14638FF4F90A4EEE6C3B10DF6" ma:contentTypeVersion="19" ma:contentTypeDescription="Utwórz nowy dokument." ma:contentTypeScope="" ma:versionID="c10e364f886738e75022b443b31bada1">
  <xsd:schema xmlns:xsd="http://www.w3.org/2001/XMLSchema" xmlns:xs="http://www.w3.org/2001/XMLSchema" xmlns:p="http://schemas.microsoft.com/office/2006/metadata/properties" xmlns:ns2="13e258df-16cb-4507-b678-b498e48e58c8" xmlns:ns3="153e0a85-a7de-4c25-b915-33607e7cdfca" targetNamespace="http://schemas.microsoft.com/office/2006/metadata/properties" ma:root="true" ma:fieldsID="a080c72e70604d57ff76ec09d2b529b3" ns2:_="" ns3:_="">
    <xsd:import namespace="13e258df-16cb-4507-b678-b498e48e58c8"/>
    <xsd:import namespace="153e0a85-a7de-4c25-b915-33607e7cdfc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e258df-16cb-4507-b678-b498e48e58c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42b020-5480-4ad9-9b04-5b7b9c9178cc}" ma:internalName="TaxCatchAll" ma:showField="CatchAllData" ma:web="13e258df-16cb-4507-b678-b498e48e58c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3e0a85-a7de-4c25-b915-33607e7cdf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Tagi obrazów" ma:readOnly="false" ma:fieldId="{5cf76f15-5ced-4ddc-b409-7134ff3c332f}" ma:taxonomyMulti="true" ma:sspId="f59826dd-81f9-4185-b799-38ca75abce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C3143AE-FF8D-4BA3-9934-B319C890DCAD}">
  <ds:schemaRefs>
    <ds:schemaRef ds:uri="http://schemas.microsoft.com/office/2006/metadata/properties"/>
    <ds:schemaRef ds:uri="http://schemas.microsoft.com/office/infopath/2007/PartnerControls"/>
    <ds:schemaRef ds:uri="13e258df-16cb-4507-b678-b498e48e58c8"/>
    <ds:schemaRef ds:uri="153e0a85-a7de-4c25-b915-33607e7cdfca"/>
  </ds:schemaRefs>
</ds:datastoreItem>
</file>

<file path=customXml/itemProps2.xml><?xml version="1.0" encoding="utf-8"?>
<ds:datastoreItem xmlns:ds="http://schemas.openxmlformats.org/officeDocument/2006/customXml" ds:itemID="{6B6DC89F-BBB8-4E58-894B-8B9665773F0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A23E860-588F-4E64-BF83-FA2EC7FB22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e258df-16cb-4507-b678-b498e48e58c8"/>
    <ds:schemaRef ds:uri="153e0a85-a7de-4c25-b915-33607e7cdf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4</vt:i4>
      </vt:variant>
    </vt:vector>
  </HeadingPairs>
  <TitlesOfParts>
    <vt:vector size="6" baseType="lpstr">
      <vt:lpstr>Załącznik 5.4 (073) RWS</vt:lpstr>
      <vt:lpstr>Rewitalizacja</vt:lpstr>
      <vt:lpstr>'Załącznik 5.4 (073) RWS'!kurs</vt:lpstr>
      <vt:lpstr>'Załącznik 5.4 (073) RWS'!Obszar_wydruku</vt:lpstr>
      <vt:lpstr>rewitalizacja</vt:lpstr>
      <vt:lpstr>'Załącznik 5.4 (073) RWS'!Tytuły_wydruku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Ostałowski Piotr</dc:creator>
  <cp:keywords/>
  <dc:description/>
  <cp:lastModifiedBy>Kiryluk Justyna</cp:lastModifiedBy>
  <cp:revision/>
  <dcterms:created xsi:type="dcterms:W3CDTF">2016-04-12T10:40:23Z</dcterms:created>
  <dcterms:modified xsi:type="dcterms:W3CDTF">2026-07-09T06:40:19Z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0x01010071215AB14638FF4F90A4EEE6C3B10DF6</vt:lpwstr>
  </property>
  <property fmtid="{D5CDD505-2E9C-101B-9397-08002B2CF9AE}" pid="3" name="Order">
    <vt:r8>20141800</vt:r8>
  </property>
  <property fmtid="{D5CDD505-2E9C-101B-9397-08002B2CF9AE}" pid="4" name="MediaServiceImageTags">
    <vt:lpwstr/>
  </property>
</Properties>
</file>