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.ertman\Downloads\"/>
    </mc:Choice>
  </mc:AlternateContent>
  <xr:revisionPtr revIDLastSave="0" documentId="13_ncr:1_{A97281CC-2BD1-483C-8E4C-C598AE7D38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 1 do uchwały 9.2 074" sheetId="4" r:id="rId1"/>
  </sheets>
  <externalReferences>
    <externalReference r:id="rId2"/>
  </externalReferences>
  <definedNames>
    <definedName name="_xlnm._FilterDatabase" localSheetId="0" hidden="1">'Załącznik 1 do uchwały 9.2 074'!$A$1:$Z$37</definedName>
    <definedName name="IdEksperci">[1]Eksperci!$K$7:$L$400</definedName>
    <definedName name="kat">#REF!</definedName>
    <definedName name="kategoria_0">[1]Eksperci!$D$7:$D$400</definedName>
    <definedName name="kategoria_1">[1]Eksperci!$E$7:$E$400</definedName>
    <definedName name="kategoria_2">[1]Eksperci!$F$7:$F$400</definedName>
    <definedName name="kategoria_3">[1]Eksperci!$G$7:$G$400</definedName>
    <definedName name="kategoria_4">[1]Eksperci!$H$7:$H$400</definedName>
    <definedName name="kategoria_5">[1]Eksperci!$I$7:$I$400</definedName>
    <definedName name="kategoria_6">[1]Eksperci!$J$7:$J$400</definedName>
    <definedName name="kategorie">#REF!</definedName>
    <definedName name="kategorie_int">[1]Ustawienia!$E$4:$E$10</definedName>
    <definedName name="kurs" localSheetId="0">'Załącznik 1 do uchwały 9.2 074'!$E$96</definedName>
    <definedName name="kurs">#REF!</definedName>
    <definedName name="kwota_ogolne">[1]Ustawienia!$C$13</definedName>
    <definedName name="kwota_szczegol">[1]Ustawienia!$C$14</definedName>
    <definedName name="max_1">[1]Ustawienia!$AK$9</definedName>
    <definedName name="max_10">[1]Ustawienia!$AK$18</definedName>
    <definedName name="max_11">[1]Ustawienia!$AK$19</definedName>
    <definedName name="max_12">[1]Ustawienia!$AK$20</definedName>
    <definedName name="max_13">[1]Ustawienia!$AK$21</definedName>
    <definedName name="max_14">[1]Ustawienia!$AK$22</definedName>
    <definedName name="max_15">[1]Ustawienia!$AK$23</definedName>
    <definedName name="max_16">[1]Ustawienia!$AK$24</definedName>
    <definedName name="max_17">[1]Ustawienia!$AK$25</definedName>
    <definedName name="max_18">[1]Ustawienia!$AK$26</definedName>
    <definedName name="max_19">[1]Ustawienia!$AK$27</definedName>
    <definedName name="max_2">[1]Ustawienia!$AK$10</definedName>
    <definedName name="max_20">[1]Ustawienia!$AK$28</definedName>
    <definedName name="max_3">[1]Ustawienia!$AK$11</definedName>
    <definedName name="max_4">[1]Ustawienia!$AK$12</definedName>
    <definedName name="max_5">[1]Ustawienia!$AK$13</definedName>
    <definedName name="max_6">[1]Ustawienia!$AK$14</definedName>
    <definedName name="max_7">[1]Ustawienia!$AK$15</definedName>
    <definedName name="max_8">[1]Ustawienia!$AK$16</definedName>
    <definedName name="max_9">[1]Ustawienia!$AK$17</definedName>
    <definedName name="max_dof">[1]Ustawienia!$C$8</definedName>
    <definedName name="max_pkt">[1]Ustawienia!$C$5</definedName>
    <definedName name="min_1">[1]Ustawienia!$K$9</definedName>
    <definedName name="min_10">[1]Ustawienia!$K$18</definedName>
    <definedName name="min_11">[1]Ustawienia!$K$19</definedName>
    <definedName name="min_12">[1]Ustawienia!$K$20</definedName>
    <definedName name="min_13">[1]Ustawienia!$K$21</definedName>
    <definedName name="min_14">[1]Ustawienia!$K$22</definedName>
    <definedName name="min_15">[1]Ustawienia!$K$23</definedName>
    <definedName name="min_16">[1]Ustawienia!$K$24</definedName>
    <definedName name="min_17">[1]Ustawienia!$K$25</definedName>
    <definedName name="min_18">[1]Ustawienia!$K$26</definedName>
    <definedName name="min_19">[1]Ustawienia!$K$27</definedName>
    <definedName name="min_2">[1]Ustawienia!$K$10</definedName>
    <definedName name="min_20">[1]Ustawienia!$K$28</definedName>
    <definedName name="min_3">[1]Ustawienia!$K$11</definedName>
    <definedName name="min_4">[1]Ustawienia!$K$12</definedName>
    <definedName name="min_5">[1]Ustawienia!$K$13</definedName>
    <definedName name="min_6">[1]Ustawienia!$K$14</definedName>
    <definedName name="min_7">[1]Ustawienia!$K$15</definedName>
    <definedName name="min_8">[1]Ustawienia!$K$16</definedName>
    <definedName name="min_9">[1]Ustawienia!$K$17</definedName>
    <definedName name="min_dof">[1]Ustawienia!$C$7</definedName>
    <definedName name="min_proc_pozytyw">[1]Ustawienia!$K$6</definedName>
    <definedName name="numer_kat0">[1]Ustawienia!$E$4</definedName>
    <definedName name="numer_kat1">[1]Ustawienia!$E$5</definedName>
    <definedName name="numer_kat2">[1]Ustawienia!$E$6</definedName>
    <definedName name="numer_kat3">[1]Ustawienia!$E$7</definedName>
    <definedName name="numer_kat4">[1]Ustawienia!$E$8</definedName>
    <definedName name="numer_kat5">[1]Ustawienia!$E$9</definedName>
    <definedName name="numer_kat6">[1]Ustawienia!$E$10</definedName>
    <definedName name="_xlnm.Print_Area" localSheetId="0">'Załącznik 1 do uchwały 9.2 074'!$A$1:$Q$31</definedName>
    <definedName name="oceny">#REF!</definedName>
    <definedName name="powod_oc">[1]Ustawienia!$B$18:$B$28</definedName>
    <definedName name="projekty">#REF!</definedName>
    <definedName name="projkekty">#REF!</definedName>
    <definedName name="rewitalizacja">#REF!</definedName>
    <definedName name="terminUzup">[1]Ustawienia!$C$29</definedName>
    <definedName name="_xlnm.Print_Titles" localSheetId="0">'Załącznik 1 do uchwały 9.2 074'!$4:$4</definedName>
    <definedName name="zakres">#REF!</definedName>
    <definedName name="zakres_1">[1]Ustawienia!$K$9:$AI$9</definedName>
    <definedName name="zakres_10">[1]Ustawienia!$K$18:$AI$18</definedName>
    <definedName name="zakres_11">[1]Ustawienia!$K$19:$AI$19</definedName>
    <definedName name="zakres_12">[1]Ustawienia!$K$20:$AI$20</definedName>
    <definedName name="zakres_13">[1]Ustawienia!$K$21:$AI$21</definedName>
    <definedName name="zakres_14">[1]Ustawienia!$K$22:$AI$22</definedName>
    <definedName name="zakres_15">[1]Ustawienia!$K$23:$AI$23</definedName>
    <definedName name="zakres_16">[1]Ustawienia!$K$24:$AI$24</definedName>
    <definedName name="zakres_17">[1]Ustawienia!$K$25:$AI$25</definedName>
    <definedName name="zakres_18">[1]Ustawienia!$K$26:$AI$26</definedName>
    <definedName name="zakres_19">[1]Ustawienia!$K$27:$AI$27</definedName>
    <definedName name="zakres_2">[1]Ustawienia!$K$10:$AI$10</definedName>
    <definedName name="zakres_20">[1]Ustawienia!$K$28:$AI$28</definedName>
    <definedName name="zakres_3">[1]Ustawienia!$K$11:$AI$11</definedName>
    <definedName name="zakres_4">[1]Ustawienia!$K$12:$AI$12</definedName>
    <definedName name="zakres_5">[1]Ustawienia!$K$13:$AI$13</definedName>
    <definedName name="zakres_6">[1]Ustawienia!$K$14:$AI$14</definedName>
    <definedName name="zakres_7">[1]Ustawienia!$K$15:$AI$15</definedName>
    <definedName name="zakres_8">[1]Ustawienia!$K$16:$AI$16</definedName>
    <definedName name="zakres_9">[1]Ustawienia!$K$17:$AI$17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4" l="1"/>
  <c r="H21" i="4"/>
  <c r="H22" i="4"/>
  <c r="H23" i="4"/>
  <c r="H24" i="4"/>
  <c r="H25" i="4"/>
  <c r="H26" i="4"/>
  <c r="F15" i="4"/>
  <c r="H6" i="4"/>
  <c r="G15" i="4" l="1"/>
  <c r="I15" i="4"/>
  <c r="J15" i="4"/>
  <c r="H19" i="4" l="1"/>
  <c r="G27" i="4"/>
  <c r="I27" i="4"/>
  <c r="J27" i="4"/>
  <c r="F27" i="4"/>
  <c r="H11" i="4"/>
  <c r="H12" i="4"/>
  <c r="H13" i="4"/>
  <c r="H14" i="4"/>
  <c r="H10" i="4"/>
  <c r="H9" i="4"/>
  <c r="H8" i="4"/>
  <c r="H7" i="4"/>
  <c r="H15" i="4" l="1"/>
  <c r="H27" i="4"/>
</calcChain>
</file>

<file path=xl/sharedStrings.xml><?xml version="1.0" encoding="utf-8"?>
<sst xmlns="http://schemas.openxmlformats.org/spreadsheetml/2006/main" count="188" uniqueCount="94">
  <si>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</si>
  <si>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</si>
  <si>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</si>
  <si>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</si>
  <si>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</si>
  <si>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</si>
  <si>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</si>
  <si>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</si>
  <si>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</si>
  <si>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</si>
  <si>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</si>
  <si>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</si>
  <si>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</si>
  <si>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</si>
  <si>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</si>
  <si>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</si>
  <si>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Mazowiecka Jednostka Wdrażania Programów Unijnych</t>
  </si>
  <si>
    <t>Brak danych</t>
  </si>
  <si>
    <t>2</t>
  </si>
  <si>
    <t>3</t>
  </si>
  <si>
    <t>4</t>
  </si>
  <si>
    <t>5</t>
  </si>
  <si>
    <t>6</t>
  </si>
  <si>
    <t>7</t>
  </si>
  <si>
    <t>Gmina Wiskitki</t>
  </si>
  <si>
    <t>8</t>
  </si>
  <si>
    <t>9</t>
  </si>
  <si>
    <t>10</t>
  </si>
  <si>
    <t>SUMA:</t>
  </si>
  <si>
    <t>Projekty, które nie spełniły kryteriów wyboru projektów lub nie uzyskały wymaganej liczby punktów</t>
  </si>
  <si>
    <t>Negatywna ocena formalna</t>
  </si>
  <si>
    <t>Gmina Chorzele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</si>
  <si>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</si>
  <si>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</si>
  <si>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</si>
  <si>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FEMA.09.02-IP.01-0DXV/25</t>
  </si>
  <si>
    <t>Rewitalizacja zdegradowanych obszarów publicznych w Gminie Chorzele – Etap I</t>
  </si>
  <si>
    <t>FEMA.09.02-IP.01-0DXQ/25</t>
  </si>
  <si>
    <t>Rewitalizacja ogólnodostępnych terenów publicznych w Gminie Wiskitki - ETAP I</t>
  </si>
  <si>
    <t>FEMA.09.02-IP.01-0DXL/25</t>
  </si>
  <si>
    <t>Stowarzyszenie "Wspólne Marzenia"</t>
  </si>
  <si>
    <t>Poprawa jakości życia mieszkańców poprzez zagospodarowanie i tworzenie przestrzeni wspólnych w obszarze Brzeski-Ligęzów</t>
  </si>
  <si>
    <t>FEMA.09.02-IP.01-0DW5/25</t>
  </si>
  <si>
    <t>Miasto i Gmina Sanniki</t>
  </si>
  <si>
    <t>Utworzenie dziennego domu pobytu w Sannikach</t>
  </si>
  <si>
    <t>FEMA.09.02-IP.01-0DXN/25</t>
  </si>
  <si>
    <t>Gmina Klwów</t>
  </si>
  <si>
    <t>Regionalne Centrum Usług Leczniczych, Rehabilitacyjnych i Kulturalnych w Klwowie</t>
  </si>
  <si>
    <t>FEMA.09.02-IP.01-0BYR/25</t>
  </si>
  <si>
    <t>Fundacja Leny Grochowskiej</t>
  </si>
  <si>
    <t>Krzesk – Centrum sztuki, historii i teatru Fundacji Leny Grochowskiej. Rewitalizacja budynków Dworu i Stajni dla celów kulturalnych</t>
  </si>
  <si>
    <t>FEMA.09.02-IP.01-0BFW/25</t>
  </si>
  <si>
    <t>Gmina Staroźreby</t>
  </si>
  <si>
    <t>Rewitalizacja zabytkowego pałacu w miejscowości Staroźreby wraz ze zmianą sposobu użytkowania</t>
  </si>
  <si>
    <t>FEMA.09.02-IP.01-0BWA/25</t>
  </si>
  <si>
    <t>Rewitalizacja zabytkowego dworu w miejscowości Nowa Góra wraz ze zmianą sposobu użytkowania</t>
  </si>
  <si>
    <t>FEMA.09.02-IP.01-0DVL/25</t>
  </si>
  <si>
    <t>Gmina Bulkowo</t>
  </si>
  <si>
    <t>Zmiana sposobu użytkowania budynku niemieszkalnego na budynek usługowy wraz z przebudową i rozbudową w celu utworzenia lokalnego centrum integracyjnego</t>
  </si>
  <si>
    <t>Kryterium rozstrzygające nr 1
-
Zachowanie i rozwój niebieskiej i zielonej infrastruktury, w szczególności związanej z ochroną drzew</t>
  </si>
  <si>
    <t>Kryterium rozstrzygające nr 2
-
Rozwiązania energooszczędne</t>
  </si>
  <si>
    <t>Kryterium rozstrzygające nr 3
-
Dochody gmin</t>
  </si>
  <si>
    <t>Wyniki oceny projektów złożonych w ramach naboru konkurencyjnego nr  FEMA.09.02-IP.01-074/25, Priorytet IX Mazowsze bliższe obywatelom dzięki Funduszom Europejskim Działanie 9.2 Rewitalizacja obszarów innych niż miejskie Typ projektów Rewitalizacja obszarów zdegradowanych Funduszy Europejskich dla Mazowsza 2021-2027 - Region Mazowiecki Regionalny</t>
  </si>
  <si>
    <t xml:space="preserve">Załącznik nr 1 do uchwały .................... Zarządu Województwa Mazowieckiego z dnia ..................... </t>
  </si>
  <si>
    <t>FEMA.09.02-IP.01-0DWU/25</t>
  </si>
  <si>
    <t>Gmina Czerwonka</t>
  </si>
  <si>
    <t>Rewitalizacja obszarów zdegradowanych w gminie Czerwonka</t>
  </si>
  <si>
    <t>Negatywna ocena ogólna</t>
  </si>
  <si>
    <t>FEMA.09.02-IP.01-0CUJ/25</t>
  </si>
  <si>
    <t>Gmina Zbuczyn</t>
  </si>
  <si>
    <t>Modernizacja budynku GOK oraz zmiana przeznaczenia na użytkowanie na budynek Rodzinnego Domu Pomocy.</t>
  </si>
  <si>
    <t>FEMA.09.02-IP.01-0BU4/25</t>
  </si>
  <si>
    <t>Gmina Jasieniec</t>
  </si>
  <si>
    <t>Aktywny mieszkaniec to aktywna gmina! – pobudzenie aktywności kulturalnej mieszkańców Gminy poprzez adaptację pustostanu na ul. Wareckiej (za budynkiem Urzędu Gminy)</t>
  </si>
  <si>
    <t>FEMA.09.02-IP.01-0DYM/25</t>
  </si>
  <si>
    <t>Gmina Załuski</t>
  </si>
  <si>
    <t>Michałówek Razem – adaptacja dawnej mleczarni na świetlicę wiejską i strefę aktywności</t>
  </si>
  <si>
    <t>FEMA.09.02-IP.01-0DU0/25</t>
  </si>
  <si>
    <t>SPÓŁDZIELNIA MIESZKANIOWE W GARWOLINIE</t>
  </si>
  <si>
    <t>Kompleksowa Rewitalizacja: odnowa estetyczna i funkcjonalna budynków mieszkalnych wielorodzinnych osiedla przy ul. Czarna Droga 7A–7F w Trąbkach.</t>
  </si>
  <si>
    <t>FEMA.09.02-IP.01-0DVB/25</t>
  </si>
  <si>
    <t>Rewitalizacja budynku po byłym sklepie w Słotwinie wraz z zagospodarowaniem przestrzeni publicznej na cele społeczne</t>
  </si>
  <si>
    <t>FEMA.09.02-IP.01-0DYL/25</t>
  </si>
  <si>
    <t>Rewitalizacja budynku i obszaru zdegradowanego w Słotwinie – budowa boiska sportowego z zapleczem szatniowym</t>
  </si>
  <si>
    <t>FEMA.09.02-IP.01-0BDK/25</t>
  </si>
  <si>
    <t>Parafia rzymskokatolicka św. Jana Chrzciciela</t>
  </si>
  <si>
    <t>„Rewitalizacja przestrzeni publicznej przy kościele pw. św. Jana Chrzciciela w Zbroszy Dużej — poprawa funkcji społeczno-kulturowych i środowiskowych”</t>
  </si>
  <si>
    <t>11</t>
  </si>
  <si>
    <t>12</t>
  </si>
  <si>
    <t>13</t>
  </si>
  <si>
    <t>14</t>
  </si>
  <si>
    <t>15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</si>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</sst>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0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3" tint="0.79998168889431442"/>
      <name val="Czcionka tekstu podstawowego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4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11">
      <alignment horizontal="center" vertical="center" wrapText="1"/>
    </xf>
    <xf numFmtId="0" fontId="2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71">
    <xf numFmtId="0" fontId="0" fillId="0" borderId="0" xfId="0"/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/>
    <xf numFmtId="10" fontId="20" fillId="0" borderId="0" xfId="0" applyNumberFormat="1" applyFont="1"/>
    <xf numFmtId="49" fontId="21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 wrapText="1"/>
    </xf>
    <xf numFmtId="10" fontId="26" fillId="0" borderId="10" xfId="1" applyNumberFormat="1" applyFont="1" applyFill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 wrapText="1"/>
    </xf>
    <xf numFmtId="49" fontId="26" fillId="34" borderId="10" xfId="0" applyNumberFormat="1" applyFont="1" applyFill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 wrapText="1"/>
    </xf>
    <xf numFmtId="10" fontId="26" fillId="34" borderId="10" xfId="1" applyNumberFormat="1" applyFont="1" applyFill="1" applyBorder="1" applyAlignment="1">
      <alignment horizontal="center" vertical="center"/>
    </xf>
    <xf numFmtId="1" fontId="26" fillId="34" borderId="10" xfId="0" applyNumberFormat="1" applyFont="1" applyFill="1" applyBorder="1" applyAlignment="1">
      <alignment horizontal="center" vertical="center"/>
    </xf>
    <xf numFmtId="4" fontId="29" fillId="34" borderId="10" xfId="0" applyNumberFormat="1" applyFont="1" applyFill="1" applyBorder="1" applyAlignment="1">
      <alignment horizontal="center" vertical="center" wrapText="1"/>
    </xf>
    <xf numFmtId="49" fontId="26" fillId="33" borderId="16" xfId="0" applyNumberFormat="1" applyFont="1" applyFill="1" applyBorder="1" applyAlignment="1">
      <alignment horizontal="center" vertical="center"/>
    </xf>
    <xf numFmtId="49" fontId="26" fillId="33" borderId="17" xfId="0" applyNumberFormat="1" applyFont="1" applyFill="1" applyBorder="1" applyAlignment="1">
      <alignment horizontal="center" vertical="center"/>
    </xf>
    <xf numFmtId="49" fontId="26" fillId="33" borderId="0" xfId="0" applyNumberFormat="1" applyFont="1" applyFill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0" fillId="33" borderId="15" xfId="0" applyFont="1" applyFill="1" applyBorder="1" applyAlignment="1">
      <alignment horizontal="center" vertical="center" wrapText="1"/>
    </xf>
    <xf numFmtId="0" fontId="32" fillId="0" borderId="0" xfId="0" applyFont="1"/>
    <xf numFmtId="0" fontId="26" fillId="0" borderId="10" xfId="0" applyFont="1" applyBorder="1" applyAlignment="1">
      <alignment horizontal="left" vertical="center" wrapText="1"/>
    </xf>
    <xf numFmtId="0" fontId="26" fillId="34" borderId="10" xfId="0" applyFont="1" applyFill="1" applyBorder="1" applyAlignment="1">
      <alignment horizontal="lef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/>
    </xf>
    <xf numFmtId="165" fontId="26" fillId="34" borderId="10" xfId="0" applyNumberFormat="1" applyFont="1" applyFill="1" applyBorder="1" applyAlignment="1">
      <alignment horizontal="right" vertical="center" wrapText="1"/>
    </xf>
    <xf numFmtId="165" fontId="26" fillId="34" borderId="10" xfId="0" applyNumberFormat="1" applyFont="1" applyFill="1" applyBorder="1" applyAlignment="1">
      <alignment horizontal="right" vertical="center"/>
    </xf>
    <xf numFmtId="2" fontId="26" fillId="0" borderId="10" xfId="0" applyNumberFormat="1" applyFont="1" applyBorder="1" applyAlignment="1">
      <alignment horizontal="center" vertical="center"/>
    </xf>
    <xf numFmtId="165" fontId="26" fillId="34" borderId="10" xfId="0" applyNumberFormat="1" applyFont="1" applyFill="1" applyBorder="1" applyAlignment="1">
      <alignment vertical="center"/>
    </xf>
    <xf numFmtId="2" fontId="26" fillId="34" borderId="10" xfId="0" applyNumberFormat="1" applyFont="1" applyFill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 wrapText="1"/>
    </xf>
    <xf numFmtId="2" fontId="26" fillId="34" borderId="10" xfId="0" applyNumberFormat="1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2" fontId="29" fillId="34" borderId="10" xfId="0" applyNumberFormat="1" applyFont="1" applyFill="1" applyBorder="1" applyAlignment="1">
      <alignment horizontal="center" vertical="center" wrapText="1"/>
    </xf>
    <xf numFmtId="0" fontId="20" fillId="35" borderId="0" xfId="0" applyFont="1" applyFill="1"/>
    <xf numFmtId="0" fontId="31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2" fontId="29" fillId="34" borderId="12" xfId="0" applyNumberFormat="1" applyFont="1" applyFill="1" applyBorder="1" applyAlignment="1">
      <alignment horizontal="center" vertical="center"/>
    </xf>
    <xf numFmtId="2" fontId="33" fillId="34" borderId="14" xfId="0" applyNumberFormat="1" applyFont="1" applyFill="1" applyBorder="1" applyAlignment="1">
      <alignment horizontal="center" vertical="center"/>
    </xf>
    <xf numFmtId="2" fontId="33" fillId="34" borderId="15" xfId="0" applyNumberFormat="1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2" fontId="29" fillId="34" borderId="14" xfId="0" applyNumberFormat="1" applyFont="1" applyFill="1" applyBorder="1" applyAlignment="1">
      <alignment horizontal="center" vertical="center"/>
    </xf>
    <xf numFmtId="2" fontId="29" fillId="34" borderId="15" xfId="0" applyNumberFormat="1" applyFont="1" applyFill="1" applyBorder="1" applyAlignment="1">
      <alignment horizontal="center" vertical="center"/>
    </xf>
    <xf numFmtId="0" fontId="26" fillId="36" borderId="15" xfId="0" applyFont="1" applyFill="1" applyBorder="1" applyAlignment="1">
      <alignment horizontal="center" vertical="center" wrapText="1"/>
    </xf>
    <xf numFmtId="165" fontId="26" fillId="36" borderId="10" xfId="0" applyNumberFormat="1" applyFont="1" applyFill="1" applyBorder="1" applyAlignment="1">
      <alignment vertical="center"/>
    </xf>
    <xf numFmtId="10" fontId="20" fillId="36" borderId="0" xfId="0" applyNumberFormat="1" applyFont="1" applyFill="1"/>
    <xf numFmtId="0" fontId="20" fillId="36" borderId="0" xfId="0" applyFont="1" applyFill="1"/>
    <xf numFmtId="164" fontId="20" fillId="36" borderId="0" xfId="0" applyNumberFormat="1" applyFont="1" applyFill="1"/>
    <xf numFmtId="49" fontId="28" fillId="36" borderId="12" xfId="0" applyNumberFormat="1" applyFont="1" applyFill="1" applyBorder="1" applyAlignment="1">
      <alignment horizontal="center" vertical="center" wrapText="1"/>
    </xf>
    <xf numFmtId="49" fontId="28" fillId="36" borderId="14" xfId="0" applyNumberFormat="1" applyFont="1" applyFill="1" applyBorder="1" applyAlignment="1">
      <alignment horizontal="center" vertical="center" wrapText="1"/>
    </xf>
    <xf numFmtId="49" fontId="28" fillId="36" borderId="15" xfId="0" applyNumberFormat="1" applyFont="1" applyFill="1" applyBorder="1" applyAlignment="1">
      <alignment horizontal="center" vertical="center" wrapText="1"/>
    </xf>
    <xf numFmtId="2" fontId="28" fillId="36" borderId="12" xfId="0" applyNumberFormat="1" applyFont="1" applyFill="1" applyBorder="1" applyAlignment="1">
      <alignment horizontal="center" vertical="center"/>
    </xf>
    <xf numFmtId="2" fontId="28" fillId="36" borderId="14" xfId="0" applyNumberFormat="1" applyFont="1" applyFill="1" applyBorder="1" applyAlignment="1">
      <alignment horizontal="center" vertical="center"/>
    </xf>
    <xf numFmtId="2" fontId="28" fillId="36" borderId="15" xfId="0" applyNumberFormat="1" applyFont="1" applyFill="1" applyBorder="1" applyAlignment="1">
      <alignment horizontal="center" vertical="center"/>
    </xf>
    <xf numFmtId="10" fontId="28" fillId="0" borderId="10" xfId="1" applyNumberFormat="1" applyFont="1" applyFill="1" applyBorder="1" applyAlignment="1">
      <alignment horizontal="center" vertical="center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Normalny 4" xfId="47" xr:uid="{23AEB2A7-CD30-4243-9209-57B861BDF6B9}"/>
    <cellStyle name="Normalny 5" xfId="48" xr:uid="{D7587DBF-ABA9-4E73-9962-6864C11624D3}"/>
    <cellStyle name="Obliczenia" xfId="12" builtinId="22" customBuiltin="1"/>
    <cellStyle name="Procentowy" xfId="1" builtinId="5"/>
    <cellStyle name="Procentowy 2" xfId="46" xr:uid="{CEAD9D56-EBFD-4DC5-8B10-635CC17C30EA}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.grabowska/Downloads/Tabela%20-%201.1-027%20stan%209.12.2024%20(4).xlsm" TargetMode="External"/><Relationship Id="rId2" Type="http://schemas.openxmlformats.org/officeDocument/2006/relationships/externalLinkPath" Target="file:///C:\Users\m.grabowska\Downloads\Tabela%20-%201.1-027%20stan%209.12.2024%20(4).xlsm" TargetMode="External"/><Relationship Id="rId1" Type="http://schemas.openxmlformats.org/officeDocument/2006/relationships/externalLinkPath" Target="/Users/m.grabowska/Downloads/Tabela%20-%201.1-027%20stan%209.12.2024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tawienia"/>
      <sheetName val="Dane"/>
      <sheetName val="Kryt. finansowe"/>
      <sheetName val="Kryt. ogólne"/>
      <sheetName val="Kryt. szczegółowe"/>
      <sheetName val="Podsumowanie ocen"/>
      <sheetName val="Protesty"/>
      <sheetName val="Eksperci"/>
      <sheetName val="Rozliczenia kwartalne"/>
      <sheetName val="Monitor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38"/>
  <sheetViews>
    <sheetView showGridLines="0" tabSelected="1" view="pageBreakPreview" topLeftCell="A12" zoomScale="40" zoomScaleNormal="40" zoomScaleSheetLayoutView="40" zoomScalePageLayoutView="40" workbookViewId="0">
      <selection activeCell="H28" sqref="H28"/>
    </sheetView>
  </sheetViews>
  <sheetFormatPr defaultColWidth="8.75" defaultRowHeight="0" customHeight="1" zeroHeight="1"/>
  <cols>
    <col min="1" max="1" width="7.125" style="3" customWidth="1"/>
    <col min="2" max="2" width="26.25" style="3" customWidth="1"/>
    <col min="3" max="3" width="35.25" style="4" customWidth="1"/>
    <col min="4" max="4" width="48.875" style="4" bestFit="1" customWidth="1"/>
    <col min="5" max="5" width="64.625" style="4" customWidth="1"/>
    <col min="6" max="6" width="39.625" style="4" customWidth="1"/>
    <col min="7" max="9" width="38.5" style="4" bestFit="1" customWidth="1"/>
    <col min="10" max="10" width="32.25" style="4" customWidth="1"/>
    <col min="11" max="11" width="25.75" style="4" bestFit="1" customWidth="1"/>
    <col min="12" max="12" width="33.875" style="4" customWidth="1"/>
    <col min="13" max="13" width="28.25" style="4" bestFit="1" customWidth="1"/>
    <col min="14" max="14" width="28.375" style="4" customWidth="1"/>
    <col min="15" max="15" width="26.875" style="2" customWidth="1"/>
    <col min="16" max="16" width="21.875" style="2" customWidth="1"/>
    <col min="17" max="17" width="30.125" style="2" customWidth="1"/>
    <col min="18" max="18" width="17" style="2" customWidth="1"/>
    <col min="19" max="19" width="2.375" style="2" customWidth="1"/>
    <col min="20" max="20" width="19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9" ht="87.75" customHeight="1">
      <c r="A1" s="47" t="s">
        <v>63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1"/>
    </row>
    <row r="2" spans="1:29" ht="111.75" customHeight="1">
      <c r="A2" s="48" t="s">
        <v>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  <c r="R2" s="1"/>
    </row>
    <row r="3" spans="1:29" ht="110.25" customHeight="1">
      <c r="A3" s="54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1"/>
    </row>
    <row r="4" spans="1:29" ht="324" customHeight="1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  <c r="K4" s="26" t="s">
        <v>11</v>
      </c>
      <c r="L4" s="27" t="s">
        <v>59</v>
      </c>
      <c r="M4" s="27" t="s">
        <v>60</v>
      </c>
      <c r="N4" s="27" t="s">
        <v>61</v>
      </c>
      <c r="O4" s="27" t="s">
        <v>12</v>
      </c>
      <c r="P4" s="27" t="s">
        <v>13</v>
      </c>
      <c r="Q4" s="26" t="s">
        <v>14</v>
      </c>
      <c r="R4" s="1"/>
    </row>
    <row r="5" spans="1:29" s="30" customFormat="1" ht="24" customHeight="1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  <c r="N5" s="28">
        <v>14</v>
      </c>
      <c r="O5" s="28">
        <v>15</v>
      </c>
      <c r="P5" s="28">
        <v>16</v>
      </c>
      <c r="Q5" s="28">
        <v>17</v>
      </c>
      <c r="R5" s="29"/>
    </row>
    <row r="6" spans="1:29" ht="167.25" customHeight="1">
      <c r="A6" s="12" t="s">
        <v>15</v>
      </c>
      <c r="B6" s="13" t="s">
        <v>16</v>
      </c>
      <c r="C6" s="33" t="s">
        <v>35</v>
      </c>
      <c r="D6" s="33" t="s">
        <v>31</v>
      </c>
      <c r="E6" s="33" t="s">
        <v>36</v>
      </c>
      <c r="F6" s="35">
        <v>14353975.16</v>
      </c>
      <c r="G6" s="35">
        <v>14292475.16</v>
      </c>
      <c r="H6" s="35">
        <f t="shared" ref="H6:H14" si="0">I6+J6</f>
        <v>12148603.880000001</v>
      </c>
      <c r="I6" s="36">
        <v>12148603.880000001</v>
      </c>
      <c r="J6" s="35">
        <v>0</v>
      </c>
      <c r="K6" s="39">
        <v>38</v>
      </c>
      <c r="L6" s="39">
        <v>5</v>
      </c>
      <c r="M6" s="39">
        <v>5</v>
      </c>
      <c r="N6" s="39">
        <v>5</v>
      </c>
      <c r="O6" s="14">
        <v>0.90476190476190477</v>
      </c>
      <c r="P6" s="15">
        <v>168</v>
      </c>
      <c r="Q6" s="16" t="s">
        <v>17</v>
      </c>
      <c r="R6" s="6"/>
      <c r="T6" s="5"/>
    </row>
    <row r="7" spans="1:29" ht="159.75" customHeight="1">
      <c r="A7" s="17" t="s">
        <v>18</v>
      </c>
      <c r="B7" s="18" t="s">
        <v>16</v>
      </c>
      <c r="C7" s="34" t="s">
        <v>37</v>
      </c>
      <c r="D7" s="34" t="s">
        <v>24</v>
      </c>
      <c r="E7" s="34" t="s">
        <v>38</v>
      </c>
      <c r="F7" s="37">
        <v>13283603.33</v>
      </c>
      <c r="G7" s="37">
        <v>13283603.33</v>
      </c>
      <c r="H7" s="38">
        <f t="shared" si="0"/>
        <v>11291062.82</v>
      </c>
      <c r="I7" s="38">
        <v>11291062.82</v>
      </c>
      <c r="J7" s="37">
        <v>0</v>
      </c>
      <c r="K7" s="41">
        <v>35</v>
      </c>
      <c r="L7" s="41">
        <v>5</v>
      </c>
      <c r="M7" s="41">
        <v>5</v>
      </c>
      <c r="N7" s="41">
        <v>5</v>
      </c>
      <c r="O7" s="19">
        <v>0.83333333333333337</v>
      </c>
      <c r="P7" s="20">
        <v>168</v>
      </c>
      <c r="Q7" s="21" t="s">
        <v>17</v>
      </c>
      <c r="R7" s="6"/>
      <c r="T7" s="5"/>
    </row>
    <row r="8" spans="1:29" ht="162.75" customHeight="1">
      <c r="A8" s="12" t="s">
        <v>19</v>
      </c>
      <c r="B8" s="13" t="s">
        <v>16</v>
      </c>
      <c r="C8" s="33" t="s">
        <v>39</v>
      </c>
      <c r="D8" s="33" t="s">
        <v>40</v>
      </c>
      <c r="E8" s="33" t="s">
        <v>41</v>
      </c>
      <c r="F8" s="35">
        <v>8748059.6500000004</v>
      </c>
      <c r="G8" s="35">
        <v>8748059.6500000004</v>
      </c>
      <c r="H8" s="35">
        <f t="shared" si="0"/>
        <v>7435850.6900000004</v>
      </c>
      <c r="I8" s="36">
        <v>7435850.6900000004</v>
      </c>
      <c r="J8" s="35">
        <v>0</v>
      </c>
      <c r="K8" s="39">
        <v>34</v>
      </c>
      <c r="L8" s="39">
        <v>5</v>
      </c>
      <c r="M8" s="39">
        <v>5</v>
      </c>
      <c r="N8" s="39">
        <v>5</v>
      </c>
      <c r="O8" s="14">
        <v>0.80952380952380953</v>
      </c>
      <c r="P8" s="15">
        <v>168</v>
      </c>
      <c r="Q8" s="16" t="s">
        <v>17</v>
      </c>
      <c r="R8" s="6"/>
      <c r="T8" s="5"/>
    </row>
    <row r="9" spans="1:29" ht="205.5" customHeight="1">
      <c r="A9" s="17" t="s">
        <v>20</v>
      </c>
      <c r="B9" s="18" t="s">
        <v>16</v>
      </c>
      <c r="C9" s="34" t="s">
        <v>42</v>
      </c>
      <c r="D9" s="34" t="s">
        <v>43</v>
      </c>
      <c r="E9" s="34" t="s">
        <v>44</v>
      </c>
      <c r="F9" s="37">
        <v>6084058.9000000004</v>
      </c>
      <c r="G9" s="37">
        <v>6081598.9000000004</v>
      </c>
      <c r="H9" s="38">
        <f t="shared" si="0"/>
        <v>5169359.0599999996</v>
      </c>
      <c r="I9" s="38">
        <v>5169359.0599999996</v>
      </c>
      <c r="J9" s="37">
        <v>0</v>
      </c>
      <c r="K9" s="41">
        <v>32</v>
      </c>
      <c r="L9" s="41">
        <v>5</v>
      </c>
      <c r="M9" s="41">
        <v>5</v>
      </c>
      <c r="N9" s="41">
        <v>5</v>
      </c>
      <c r="O9" s="19">
        <v>0.76190476190476186</v>
      </c>
      <c r="P9" s="20">
        <v>127</v>
      </c>
      <c r="Q9" s="21"/>
      <c r="R9" s="6"/>
      <c r="T9" s="5"/>
    </row>
    <row r="10" spans="1:29" ht="205.5" customHeight="1">
      <c r="A10" s="12" t="s">
        <v>21</v>
      </c>
      <c r="B10" s="13" t="s">
        <v>16</v>
      </c>
      <c r="C10" s="33" t="s">
        <v>45</v>
      </c>
      <c r="D10" s="33" t="s">
        <v>46</v>
      </c>
      <c r="E10" s="33" t="s">
        <v>47</v>
      </c>
      <c r="F10" s="35">
        <v>3532022.89</v>
      </c>
      <c r="G10" s="35">
        <v>3532022.89</v>
      </c>
      <c r="H10" s="35">
        <f t="shared" si="0"/>
        <v>3002219.44</v>
      </c>
      <c r="I10" s="36">
        <v>3002219.44</v>
      </c>
      <c r="J10" s="35">
        <v>0</v>
      </c>
      <c r="K10" s="39">
        <v>31.5</v>
      </c>
      <c r="L10" s="39">
        <v>5</v>
      </c>
      <c r="M10" s="39">
        <v>5</v>
      </c>
      <c r="N10" s="39">
        <v>5</v>
      </c>
      <c r="O10" s="14">
        <v>0.75</v>
      </c>
      <c r="P10" s="15">
        <v>127</v>
      </c>
      <c r="Q10" s="16"/>
      <c r="R10" s="6"/>
      <c r="T10" s="5"/>
      <c r="AC10" s="46"/>
    </row>
    <row r="11" spans="1:29" ht="205.5" customHeight="1">
      <c r="A11" s="17" t="s">
        <v>22</v>
      </c>
      <c r="B11" s="18" t="s">
        <v>16</v>
      </c>
      <c r="C11" s="34" t="s">
        <v>48</v>
      </c>
      <c r="D11" s="34" t="s">
        <v>49</v>
      </c>
      <c r="E11" s="34" t="s">
        <v>50</v>
      </c>
      <c r="F11" s="37">
        <v>19077521.82</v>
      </c>
      <c r="G11" s="37">
        <v>11600000</v>
      </c>
      <c r="H11" s="38">
        <f t="shared" si="0"/>
        <v>9280000</v>
      </c>
      <c r="I11" s="38">
        <v>9280000</v>
      </c>
      <c r="J11" s="37">
        <v>0</v>
      </c>
      <c r="K11" s="41">
        <v>31</v>
      </c>
      <c r="L11" s="41">
        <v>5</v>
      </c>
      <c r="M11" s="41">
        <v>5</v>
      </c>
      <c r="N11" s="41">
        <v>5</v>
      </c>
      <c r="O11" s="19">
        <v>0.73809523809523814</v>
      </c>
      <c r="P11" s="20">
        <v>127</v>
      </c>
      <c r="Q11" s="21"/>
      <c r="R11" s="6"/>
      <c r="T11" s="5"/>
    </row>
    <row r="12" spans="1:29" ht="205.5" customHeight="1">
      <c r="A12" s="12" t="s">
        <v>23</v>
      </c>
      <c r="B12" s="13" t="s">
        <v>16</v>
      </c>
      <c r="C12" s="33" t="s">
        <v>51</v>
      </c>
      <c r="D12" s="33" t="s">
        <v>52</v>
      </c>
      <c r="E12" s="33" t="s">
        <v>53</v>
      </c>
      <c r="F12" s="35">
        <v>19112573.18</v>
      </c>
      <c r="G12" s="35">
        <v>19020508.699999999</v>
      </c>
      <c r="H12" s="35">
        <f t="shared" si="0"/>
        <v>16167432.369999999</v>
      </c>
      <c r="I12" s="36">
        <v>16167432.369999999</v>
      </c>
      <c r="J12" s="35">
        <v>0</v>
      </c>
      <c r="K12" s="39">
        <v>30.5</v>
      </c>
      <c r="L12" s="39">
        <v>3</v>
      </c>
      <c r="M12" s="39">
        <v>3</v>
      </c>
      <c r="N12" s="39">
        <v>3</v>
      </c>
      <c r="O12" s="14">
        <v>0.72619047619047616</v>
      </c>
      <c r="P12" s="15">
        <v>168</v>
      </c>
      <c r="Q12" s="16"/>
      <c r="R12" s="6"/>
      <c r="T12" s="5"/>
    </row>
    <row r="13" spans="1:29" ht="205.5" customHeight="1">
      <c r="A13" s="17" t="s">
        <v>25</v>
      </c>
      <c r="B13" s="18" t="s">
        <v>16</v>
      </c>
      <c r="C13" s="34" t="s">
        <v>54</v>
      </c>
      <c r="D13" s="34" t="s">
        <v>52</v>
      </c>
      <c r="E13" s="34" t="s">
        <v>55</v>
      </c>
      <c r="F13" s="37">
        <v>10739262.800000001</v>
      </c>
      <c r="G13" s="37">
        <v>10735572.800000001</v>
      </c>
      <c r="H13" s="38">
        <f t="shared" si="0"/>
        <v>9125236.8399999999</v>
      </c>
      <c r="I13" s="38">
        <v>9125236.8399999999</v>
      </c>
      <c r="J13" s="37">
        <v>0</v>
      </c>
      <c r="K13" s="41">
        <v>28.5</v>
      </c>
      <c r="L13" s="41">
        <v>3</v>
      </c>
      <c r="M13" s="41">
        <v>3</v>
      </c>
      <c r="N13" s="41">
        <v>3</v>
      </c>
      <c r="O13" s="19">
        <v>0.6785714285714286</v>
      </c>
      <c r="P13" s="20">
        <v>168</v>
      </c>
      <c r="Q13" s="21"/>
      <c r="R13" s="6"/>
      <c r="T13" s="5"/>
    </row>
    <row r="14" spans="1:29" ht="205.5" customHeight="1">
      <c r="A14" s="12" t="s">
        <v>26</v>
      </c>
      <c r="B14" s="13" t="s">
        <v>16</v>
      </c>
      <c r="C14" s="33" t="s">
        <v>56</v>
      </c>
      <c r="D14" s="33" t="s">
        <v>57</v>
      </c>
      <c r="E14" s="33" t="s">
        <v>58</v>
      </c>
      <c r="F14" s="35">
        <v>852073.83</v>
      </c>
      <c r="G14" s="35">
        <v>823303.37</v>
      </c>
      <c r="H14" s="35">
        <f t="shared" si="0"/>
        <v>699807.85</v>
      </c>
      <c r="I14" s="36">
        <v>699807.85</v>
      </c>
      <c r="J14" s="35">
        <v>0</v>
      </c>
      <c r="K14" s="39">
        <v>22.5</v>
      </c>
      <c r="L14" s="39">
        <v>0</v>
      </c>
      <c r="M14" s="39">
        <v>0</v>
      </c>
      <c r="N14" s="39">
        <v>0</v>
      </c>
      <c r="O14" s="14">
        <v>0.5357142857142857</v>
      </c>
      <c r="P14" s="15">
        <v>168</v>
      </c>
      <c r="Q14" s="16"/>
      <c r="R14" s="6"/>
      <c r="T14" s="5"/>
    </row>
    <row r="15" spans="1:29" ht="104.25" customHeight="1">
      <c r="A15" s="51" t="s">
        <v>17</v>
      </c>
      <c r="B15" s="52"/>
      <c r="C15" s="52"/>
      <c r="D15" s="53"/>
      <c r="E15" s="18" t="s">
        <v>28</v>
      </c>
      <c r="F15" s="40">
        <f>SUM(F6:F14)</f>
        <v>95783151.560000002</v>
      </c>
      <c r="G15" s="40">
        <f>SUM(G6:G14)</f>
        <v>88117144.799999997</v>
      </c>
      <c r="H15" s="40">
        <f>SUM(H6:H14)</f>
        <v>74319572.949999988</v>
      </c>
      <c r="I15" s="40">
        <f>SUM(I6:I14)</f>
        <v>74319572.949999988</v>
      </c>
      <c r="J15" s="40">
        <f>SUM(J6:J14)</f>
        <v>0</v>
      </c>
      <c r="K15" s="51" t="s">
        <v>17</v>
      </c>
      <c r="L15" s="57"/>
      <c r="M15" s="57"/>
      <c r="N15" s="57"/>
      <c r="O15" s="57"/>
      <c r="P15" s="57"/>
      <c r="Q15" s="58"/>
      <c r="R15" s="6"/>
      <c r="T15" s="5"/>
    </row>
    <row r="16" spans="1:29" ht="136.5" customHeight="1">
      <c r="A16" s="54" t="s">
        <v>29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  <c r="R16" s="6"/>
      <c r="T16" s="5"/>
    </row>
    <row r="17" spans="1:20" ht="366.75" customHeight="1">
      <c r="A17" s="26" t="s">
        <v>1</v>
      </c>
      <c r="B17" s="26" t="s">
        <v>2</v>
      </c>
      <c r="C17" s="27" t="s">
        <v>3</v>
      </c>
      <c r="D17" s="26" t="s">
        <v>4</v>
      </c>
      <c r="E17" s="31" t="s">
        <v>5</v>
      </c>
      <c r="F17" s="26" t="s">
        <v>6</v>
      </c>
      <c r="G17" s="26" t="s">
        <v>7</v>
      </c>
      <c r="H17" s="26" t="s">
        <v>8</v>
      </c>
      <c r="I17" s="26" t="s">
        <v>9</v>
      </c>
      <c r="J17" s="26" t="s">
        <v>10</v>
      </c>
      <c r="K17" s="26" t="s">
        <v>11</v>
      </c>
      <c r="L17" s="27" t="s">
        <v>59</v>
      </c>
      <c r="M17" s="27" t="s">
        <v>60</v>
      </c>
      <c r="N17" s="27" t="s">
        <v>61</v>
      </c>
      <c r="O17" s="27" t="s">
        <v>12</v>
      </c>
      <c r="P17" s="27" t="s">
        <v>13</v>
      </c>
      <c r="Q17" s="26" t="s">
        <v>14</v>
      </c>
      <c r="R17" s="6"/>
      <c r="T17" s="5"/>
    </row>
    <row r="18" spans="1:20" ht="39" customHeight="1">
      <c r="A18" s="22" t="s">
        <v>15</v>
      </c>
      <c r="B18" s="23" t="s">
        <v>18</v>
      </c>
      <c r="C18" s="24" t="s">
        <v>19</v>
      </c>
      <c r="D18" s="25" t="s">
        <v>20</v>
      </c>
      <c r="E18" s="23" t="s">
        <v>21</v>
      </c>
      <c r="F18" s="23" t="s">
        <v>22</v>
      </c>
      <c r="G18" s="23" t="s">
        <v>23</v>
      </c>
      <c r="H18" s="23" t="s">
        <v>25</v>
      </c>
      <c r="I18" s="23" t="s">
        <v>26</v>
      </c>
      <c r="J18" s="28">
        <v>10</v>
      </c>
      <c r="K18" s="28">
        <v>11</v>
      </c>
      <c r="L18" s="28">
        <v>12</v>
      </c>
      <c r="M18" s="28">
        <v>13</v>
      </c>
      <c r="N18" s="28">
        <v>14</v>
      </c>
      <c r="O18" s="28">
        <v>15</v>
      </c>
      <c r="P18" s="28">
        <v>16</v>
      </c>
      <c r="Q18" s="28">
        <v>17</v>
      </c>
      <c r="R18" s="6"/>
      <c r="T18" s="5"/>
    </row>
    <row r="19" spans="1:20" ht="187.5" customHeight="1">
      <c r="A19" s="12" t="s">
        <v>27</v>
      </c>
      <c r="B19" s="13" t="s">
        <v>16</v>
      </c>
      <c r="C19" s="13" t="s">
        <v>64</v>
      </c>
      <c r="D19" s="33" t="s">
        <v>65</v>
      </c>
      <c r="E19" s="33" t="s">
        <v>66</v>
      </c>
      <c r="F19" s="35">
        <v>9002868.0199999996</v>
      </c>
      <c r="G19" s="35">
        <v>9001023.0199999996</v>
      </c>
      <c r="H19" s="36">
        <f>I19+J19</f>
        <v>7650869.5300000003</v>
      </c>
      <c r="I19" s="36">
        <v>7650869.5300000003</v>
      </c>
      <c r="J19" s="35">
        <v>0</v>
      </c>
      <c r="K19" s="42" t="s">
        <v>67</v>
      </c>
      <c r="L19" s="39"/>
      <c r="M19" s="39"/>
      <c r="N19" s="39"/>
      <c r="O19" s="70" t="s">
        <v>17</v>
      </c>
      <c r="P19" s="15">
        <v>168</v>
      </c>
      <c r="Q19" s="16" t="s">
        <v>17</v>
      </c>
      <c r="R19" s="6"/>
      <c r="T19" s="5"/>
    </row>
    <row r="20" spans="1:20" ht="187.5" customHeight="1">
      <c r="A20" s="17" t="s">
        <v>87</v>
      </c>
      <c r="B20" s="18" t="s">
        <v>16</v>
      </c>
      <c r="C20" s="18" t="s">
        <v>68</v>
      </c>
      <c r="D20" s="34" t="s">
        <v>69</v>
      </c>
      <c r="E20" s="34" t="s">
        <v>70</v>
      </c>
      <c r="F20" s="37">
        <v>3746290</v>
      </c>
      <c r="G20" s="37">
        <v>3675450</v>
      </c>
      <c r="H20" s="38">
        <f t="shared" ref="H20:H26" si="1">I20+J20</f>
        <v>3124132.5</v>
      </c>
      <c r="I20" s="38">
        <v>3124132.5</v>
      </c>
      <c r="J20" s="37">
        <v>0</v>
      </c>
      <c r="K20" s="43" t="s">
        <v>30</v>
      </c>
      <c r="L20" s="45" t="s">
        <v>17</v>
      </c>
      <c r="M20" s="45" t="s">
        <v>17</v>
      </c>
      <c r="N20" s="45" t="s">
        <v>17</v>
      </c>
      <c r="O20" s="45" t="s">
        <v>17</v>
      </c>
      <c r="P20" s="20">
        <v>168</v>
      </c>
      <c r="Q20" s="21" t="s">
        <v>17</v>
      </c>
      <c r="R20" s="6"/>
      <c r="T20" s="5"/>
    </row>
    <row r="21" spans="1:20" ht="187.5" customHeight="1">
      <c r="A21" s="12" t="s">
        <v>88</v>
      </c>
      <c r="B21" s="13" t="s">
        <v>16</v>
      </c>
      <c r="C21" s="13" t="s">
        <v>71</v>
      </c>
      <c r="D21" s="33" t="s">
        <v>72</v>
      </c>
      <c r="E21" s="33" t="s">
        <v>73</v>
      </c>
      <c r="F21" s="35">
        <v>9156343.1999999993</v>
      </c>
      <c r="G21" s="35">
        <v>9156343.1999999993</v>
      </c>
      <c r="H21" s="36">
        <f t="shared" si="1"/>
        <v>7782891.6299999999</v>
      </c>
      <c r="I21" s="36">
        <v>7782891.6299999999</v>
      </c>
      <c r="J21" s="35">
        <v>0</v>
      </c>
      <c r="K21" s="42" t="s">
        <v>30</v>
      </c>
      <c r="L21" s="44" t="s">
        <v>17</v>
      </c>
      <c r="M21" s="44" t="s">
        <v>17</v>
      </c>
      <c r="N21" s="44" t="s">
        <v>17</v>
      </c>
      <c r="O21" s="44" t="s">
        <v>17</v>
      </c>
      <c r="P21" s="15">
        <v>127</v>
      </c>
      <c r="Q21" s="16" t="s">
        <v>17</v>
      </c>
      <c r="R21" s="6"/>
      <c r="T21" s="5"/>
    </row>
    <row r="22" spans="1:20" ht="187.5" customHeight="1">
      <c r="A22" s="17" t="s">
        <v>89</v>
      </c>
      <c r="B22" s="18" t="s">
        <v>16</v>
      </c>
      <c r="C22" s="18" t="s">
        <v>74</v>
      </c>
      <c r="D22" s="34" t="s">
        <v>75</v>
      </c>
      <c r="E22" s="34" t="s">
        <v>76</v>
      </c>
      <c r="F22" s="37">
        <v>2085599.5</v>
      </c>
      <c r="G22" s="37">
        <v>2085599.5</v>
      </c>
      <c r="H22" s="38">
        <f t="shared" si="1"/>
        <v>1772759.5699999998</v>
      </c>
      <c r="I22" s="38">
        <v>2451833.0699999998</v>
      </c>
      <c r="J22" s="37">
        <v>-679073.5</v>
      </c>
      <c r="K22" s="43" t="s">
        <v>30</v>
      </c>
      <c r="L22" s="45" t="s">
        <v>17</v>
      </c>
      <c r="M22" s="45" t="s">
        <v>17</v>
      </c>
      <c r="N22" s="45" t="s">
        <v>17</v>
      </c>
      <c r="O22" s="45" t="s">
        <v>17</v>
      </c>
      <c r="P22" s="20"/>
      <c r="Q22" s="21" t="s">
        <v>17</v>
      </c>
      <c r="R22" s="6"/>
      <c r="T22" s="5"/>
    </row>
    <row r="23" spans="1:20" ht="187.5" customHeight="1">
      <c r="A23" s="12" t="s">
        <v>90</v>
      </c>
      <c r="B23" s="13" t="s">
        <v>16</v>
      </c>
      <c r="C23" s="13" t="s">
        <v>77</v>
      </c>
      <c r="D23" s="33" t="s">
        <v>78</v>
      </c>
      <c r="E23" s="33" t="s">
        <v>79</v>
      </c>
      <c r="F23" s="35">
        <v>3260827.55</v>
      </c>
      <c r="G23" s="35">
        <v>3260827.55</v>
      </c>
      <c r="H23" s="36">
        <f t="shared" si="1"/>
        <v>2771703.33</v>
      </c>
      <c r="I23" s="36">
        <v>2771703.33</v>
      </c>
      <c r="J23" s="35">
        <v>0</v>
      </c>
      <c r="K23" s="42" t="s">
        <v>30</v>
      </c>
      <c r="L23" s="44" t="s">
        <v>17</v>
      </c>
      <c r="M23" s="44" t="s">
        <v>17</v>
      </c>
      <c r="N23" s="44" t="s">
        <v>17</v>
      </c>
      <c r="O23" s="44" t="s">
        <v>17</v>
      </c>
      <c r="P23" s="15">
        <v>168</v>
      </c>
      <c r="Q23" s="16" t="s">
        <v>17</v>
      </c>
      <c r="R23" s="6"/>
      <c r="T23" s="5"/>
    </row>
    <row r="24" spans="1:20" ht="187.5" customHeight="1">
      <c r="A24" s="17" t="s">
        <v>91</v>
      </c>
      <c r="B24" s="18" t="s">
        <v>16</v>
      </c>
      <c r="C24" s="18" t="s">
        <v>80</v>
      </c>
      <c r="D24" s="34" t="s">
        <v>75</v>
      </c>
      <c r="E24" s="34" t="s">
        <v>81</v>
      </c>
      <c r="F24" s="37">
        <v>2883540.5</v>
      </c>
      <c r="G24" s="37">
        <v>2786640.5</v>
      </c>
      <c r="H24" s="38">
        <f t="shared" si="1"/>
        <v>2368644.4099999997</v>
      </c>
      <c r="I24" s="38">
        <v>2451833.0699999998</v>
      </c>
      <c r="J24" s="37">
        <v>-83188.66</v>
      </c>
      <c r="K24" s="43" t="s">
        <v>30</v>
      </c>
      <c r="L24" s="45" t="s">
        <v>17</v>
      </c>
      <c r="M24" s="45" t="s">
        <v>17</v>
      </c>
      <c r="N24" s="45" t="s">
        <v>17</v>
      </c>
      <c r="O24" s="45" t="s">
        <v>17</v>
      </c>
      <c r="P24" s="20"/>
      <c r="Q24" s="21" t="s">
        <v>17</v>
      </c>
      <c r="R24" s="6"/>
      <c r="T24" s="5"/>
    </row>
    <row r="25" spans="1:20" ht="187.5" customHeight="1">
      <c r="A25" s="12" t="s">
        <v>92</v>
      </c>
      <c r="B25" s="13" t="s">
        <v>16</v>
      </c>
      <c r="C25" s="13" t="s">
        <v>82</v>
      </c>
      <c r="D25" s="33" t="s">
        <v>75</v>
      </c>
      <c r="E25" s="33" t="s">
        <v>83</v>
      </c>
      <c r="F25" s="35">
        <v>2163975.5</v>
      </c>
      <c r="G25" s="35">
        <v>2163975.5</v>
      </c>
      <c r="H25" s="36">
        <f t="shared" si="1"/>
        <v>1839379.17</v>
      </c>
      <c r="I25" s="36">
        <v>2451833.0699999998</v>
      </c>
      <c r="J25" s="35">
        <v>-612453.9</v>
      </c>
      <c r="K25" s="42" t="s">
        <v>30</v>
      </c>
      <c r="L25" s="44" t="s">
        <v>17</v>
      </c>
      <c r="M25" s="44" t="s">
        <v>17</v>
      </c>
      <c r="N25" s="44" t="s">
        <v>17</v>
      </c>
      <c r="O25" s="44" t="s">
        <v>17</v>
      </c>
      <c r="P25" s="15"/>
      <c r="Q25" s="16" t="s">
        <v>17</v>
      </c>
      <c r="R25" s="6"/>
      <c r="T25" s="5"/>
    </row>
    <row r="26" spans="1:20" ht="187.5" customHeight="1">
      <c r="A26" s="17" t="s">
        <v>93</v>
      </c>
      <c r="B26" s="18" t="s">
        <v>16</v>
      </c>
      <c r="C26" s="18" t="s">
        <v>84</v>
      </c>
      <c r="D26" s="34" t="s">
        <v>85</v>
      </c>
      <c r="E26" s="34" t="s">
        <v>86</v>
      </c>
      <c r="F26" s="37">
        <v>1303423.26</v>
      </c>
      <c r="G26" s="37">
        <v>1194022.1399999999</v>
      </c>
      <c r="H26" s="38">
        <f t="shared" si="1"/>
        <v>1014918.76</v>
      </c>
      <c r="I26" s="38">
        <v>1014918.76</v>
      </c>
      <c r="J26" s="37">
        <v>0</v>
      </c>
      <c r="K26" s="43" t="s">
        <v>30</v>
      </c>
      <c r="L26" s="45" t="s">
        <v>17</v>
      </c>
      <c r="M26" s="45" t="s">
        <v>17</v>
      </c>
      <c r="N26" s="45"/>
      <c r="O26" s="45" t="s">
        <v>17</v>
      </c>
      <c r="P26" s="20">
        <v>127</v>
      </c>
      <c r="Q26" s="21" t="s">
        <v>17</v>
      </c>
      <c r="R26" s="6"/>
      <c r="T26" s="5"/>
    </row>
    <row r="27" spans="1:20" s="62" customFormat="1" ht="90" customHeight="1">
      <c r="A27" s="64" t="s">
        <v>17</v>
      </c>
      <c r="B27" s="65"/>
      <c r="C27" s="65"/>
      <c r="D27" s="66"/>
      <c r="E27" s="59" t="s">
        <v>28</v>
      </c>
      <c r="F27" s="60">
        <f>SUM(F19:F26)</f>
        <v>33602867.530000001</v>
      </c>
      <c r="G27" s="60">
        <f>SUM(G19:G26)</f>
        <v>33323881.41</v>
      </c>
      <c r="H27" s="60">
        <f>SUM(H19:H26)</f>
        <v>28325298.900000002</v>
      </c>
      <c r="I27" s="60">
        <f>SUM(I19:I26)</f>
        <v>29700014.960000005</v>
      </c>
      <c r="J27" s="60">
        <f>SUM(J19:J26)</f>
        <v>-1374716.06</v>
      </c>
      <c r="K27" s="67" t="s">
        <v>17</v>
      </c>
      <c r="L27" s="68"/>
      <c r="M27" s="68"/>
      <c r="N27" s="68"/>
      <c r="O27" s="68"/>
      <c r="P27" s="68"/>
      <c r="Q27" s="69"/>
      <c r="R27" s="61"/>
      <c r="T27" s="63"/>
    </row>
    <row r="28" spans="1:20" ht="70.5" customHeight="1">
      <c r="A28" s="7"/>
      <c r="B28" s="7"/>
      <c r="C28" s="7"/>
      <c r="D28" s="7"/>
      <c r="E28" s="7"/>
      <c r="F28" s="8"/>
      <c r="G28" s="8"/>
      <c r="H28" s="8"/>
      <c r="I28" s="8"/>
      <c r="J28" s="8"/>
      <c r="K28" s="9"/>
      <c r="L28" s="9"/>
      <c r="M28" s="9"/>
      <c r="N28" s="9"/>
      <c r="O28" s="10"/>
      <c r="P28" s="11"/>
      <c r="Q28" s="10"/>
      <c r="T28" s="5"/>
    </row>
    <row r="29" spans="1:20" ht="32.25" customHeight="1">
      <c r="A29" s="30" t="s">
        <v>32</v>
      </c>
      <c r="B29" s="32"/>
      <c r="C29" s="32"/>
      <c r="D29" s="32"/>
      <c r="E29" s="32"/>
    </row>
    <row r="30" spans="1:20" ht="32.25" customHeight="1">
      <c r="A30" s="30" t="s">
        <v>33</v>
      </c>
      <c r="B30" s="32"/>
      <c r="C30" s="32"/>
      <c r="D30" s="32"/>
      <c r="E30" s="32"/>
      <c r="F30" s="2"/>
      <c r="G30" s="2"/>
      <c r="H30" s="2"/>
      <c r="I30" s="2"/>
      <c r="J30" s="2"/>
      <c r="K30" s="2"/>
      <c r="L30" s="2"/>
      <c r="M30" s="2"/>
      <c r="N30" s="2"/>
    </row>
    <row r="31" spans="1:20" ht="32.25" customHeight="1">
      <c r="A31" s="30" t="s">
        <v>34</v>
      </c>
      <c r="B31" s="32"/>
      <c r="C31" s="32"/>
      <c r="D31" s="32"/>
      <c r="E31" s="32"/>
    </row>
    <row r="32" spans="1:20" ht="36.75" hidden="1" customHeight="1"/>
    <row r="33" ht="36.75" hidden="1" customHeight="1"/>
    <row r="34" ht="36.75" hidden="1" customHeight="1"/>
    <row r="35" ht="36.75" hidden="1" customHeight="1"/>
    <row r="36" ht="36.75" hidden="1" customHeight="1"/>
    <row r="37" ht="36.75" hidden="1" customHeight="1"/>
    <row r="38" ht="0" hidden="1" customHeight="1"/>
  </sheetData>
  <sortState xmlns:xlrd2="http://schemas.microsoft.com/office/spreadsheetml/2017/richdata2" ref="C5:O14">
    <sortCondition descending="1" ref="K6:K14"/>
  </sortState>
  <mergeCells count="8">
    <mergeCell ref="A27:D27"/>
    <mergeCell ref="A1:Q1"/>
    <mergeCell ref="A2:Q2"/>
    <mergeCell ref="A15:D15"/>
    <mergeCell ref="A3:Q3"/>
    <mergeCell ref="K15:Q15"/>
    <mergeCell ref="A16:Q16"/>
    <mergeCell ref="K27:Q27"/>
  </mergeCells>
  <phoneticPr fontId="22" type="noConversion"/>
  <printOptions horizontalCentered="1"/>
  <pageMargins left="3.937007874015748E-2" right="3.937007874015748E-2" top="0.39370078740157483" bottom="0.39370078740157483" header="0.31496062992125984" footer="0.31496062992125984"/>
  <pageSetup paperSize="9" scale="22" orientation="landscape" r:id="rId1"/>
  <headerFooter>
    <oddFooter>Strona &amp;P z &amp;N</oddFooter>
  </headerFooter>
  <rowBreaks count="1" manualBreakCount="1">
    <brk id="13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8E93B-7BE5-4995-86DC-9382DE4EA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1 do uchwały 9.2 074</vt:lpstr>
      <vt:lpstr>'Załącznik 1 do uchwały 9.2 074'!kurs</vt:lpstr>
      <vt:lpstr>'Załącznik 1 do uchwały 9.2 074'!Obszar_wydruku</vt:lpstr>
      <vt:lpstr>'Załącznik 1 do uchwały 9.2 074'!Tytuły_wydruku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Michał Ertman</cp:lastModifiedBy>
  <cp:revision/>
  <cp:lastPrinted>2026-06-10T07:00:14Z</cp:lastPrinted>
  <dcterms:created xsi:type="dcterms:W3CDTF">2016-04-12T10:40:23Z</dcterms:created>
  <dcterms:modified xsi:type="dcterms:W3CDTF">2026-06-10T07:01:06Z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