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AppData\Local\Microsoft\Windows\INetCache\Content.Outlook\02U4CXQR\"/>
    </mc:Choice>
  </mc:AlternateContent>
  <xr:revisionPtr revIDLastSave="0" documentId="13_ncr:1_{ECEAEA3E-EB75-430F-9E7E-074A1BA13B99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Lista projektów 2.2_067" sheetId="4" r:id="rId1"/>
    <sheet name="Rewitalizacja" sheetId="3" state="hidden" r:id="rId2"/>
  </sheets>
  <definedNames>
    <definedName name="_xlnm._FilterDatabase" localSheetId="0" hidden="1">'Lista projektów 2.2_067'!$A$3:$N$44</definedName>
    <definedName name="daneRMR">#REF!</definedName>
    <definedName name="kurs" localSheetId="0">'Lista projektów 2.2_067'!#REF!</definedName>
    <definedName name="kurs">#REF!</definedName>
    <definedName name="_xlnm.Print_Area" localSheetId="0">'Lista projektów 2.2_067'!$A$1:$N$44</definedName>
    <definedName name="projkekty">#REF!</definedName>
    <definedName name="rewitalizacja">Rewitalizacja!$A$1:$A$17</definedName>
    <definedName name="system">#REF!</definedName>
    <definedName name="_xlnm.Print_Titles" localSheetId="0">'Lista projektów 2.2_067'!$3:$3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I40" i="4"/>
  <c r="J40" i="4"/>
  <c r="F40" i="4"/>
  <c r="G18" i="4"/>
  <c r="I18" i="4"/>
  <c r="J18" i="4"/>
  <c r="H31" i="4"/>
  <c r="H32" i="4"/>
  <c r="H33" i="4"/>
  <c r="H34" i="4"/>
  <c r="H37" i="4"/>
  <c r="H38" i="4"/>
  <c r="H29" i="4"/>
  <c r="H30" i="4"/>
  <c r="H28" i="4"/>
  <c r="H27" i="4"/>
  <c r="H7" i="4"/>
  <c r="H8" i="4"/>
  <c r="H9" i="4"/>
  <c r="H10" i="4"/>
  <c r="H11" i="4"/>
  <c r="H12" i="4"/>
  <c r="H13" i="4"/>
  <c r="H14" i="4"/>
  <c r="H15" i="4"/>
  <c r="H16" i="4"/>
  <c r="H17" i="4"/>
  <c r="H6" i="4"/>
  <c r="H5" i="4"/>
  <c r="L29" i="4"/>
  <c r="L30" i="4"/>
  <c r="L31" i="4"/>
  <c r="L32" i="4"/>
  <c r="L33" i="4"/>
  <c r="L34" i="4"/>
  <c r="L28" i="4"/>
  <c r="L27" i="4"/>
  <c r="L7" i="4"/>
  <c r="L8" i="4"/>
  <c r="L9" i="4"/>
  <c r="L10" i="4"/>
  <c r="L11" i="4"/>
  <c r="L12" i="4"/>
  <c r="L13" i="4"/>
  <c r="L14" i="4"/>
  <c r="L15" i="4"/>
  <c r="L16" i="4"/>
  <c r="L17" i="4"/>
  <c r="L6" i="4"/>
  <c r="L5" i="4"/>
  <c r="F18" i="4"/>
  <c r="I23" i="4"/>
  <c r="J23" i="4"/>
  <c r="F23" i="4"/>
  <c r="G23" i="4"/>
  <c r="H23" i="4"/>
  <c r="H36" i="4" l="1"/>
  <c r="H40" i="4" s="1"/>
  <c r="H18" i="4"/>
</calcChain>
</file>

<file path=xl/sharedStrings.xml><?xml version="1.0" encoding="utf-8"?>
<sst xmlns="http://schemas.openxmlformats.org/spreadsheetml/2006/main" count="293" uniqueCount="147">
  <si>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</si>
  <si>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</si>
  <si>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</si>
  <si>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</si>
  <si>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</si>
  <si>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</si>
  <si>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</si>
  <si>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</si>
  <si>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</si>
  <si>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</si>
  <si>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</si>
  <si>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</si>
  <si>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</si>
  <si>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</si>
  <si>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</si>
  <si>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</si>
  <si>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</si>
  <si>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</si>
  <si>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</si>
  <si>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</si>
  <si>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</si>
  <si>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</si>
  <si>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</si>
  <si>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</si>
  <si>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</si>
  <si>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</si>
  <si>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</si>
  <si>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</si>
  <si>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</si>
  <si>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</si>
  <si>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Mazowiecka Jednostka Wdrażania Programów Unijnych</t>
  </si>
  <si>
    <t>Brak danych</t>
  </si>
  <si>
    <t>SUMA:</t>
  </si>
  <si>
    <t>Próg wyczerpania alokacji***</t>
  </si>
  <si>
    <t>Projekty, które nie spełniły kryteriów wyboru projektów lub nie uzyskały wymaganej liczby punktów</t>
  </si>
  <si>
    <t>Negatywna ocena ogólna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</si>
  <si>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</si>
  <si>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</si>
  <si>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</si>
  <si>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</si>
  <si>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</si>
  <si>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</si>
  <si>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</si>
  <si>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</si>
  <si>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</si>
  <si>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</si>
  <si>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</si>
  <si>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</si>
  <si>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</si>
  <si>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</si>
  <si>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</si>
  <si>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</si>
  <si>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</si>
  <si>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</si>
  <si>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</si>
  <si>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</si>
  <si>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</si>
  <si>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FEMA.02.02-IP.01-0B5D/25</t>
  </si>
  <si>
    <t>Gmina Wołomin</t>
  </si>
  <si>
    <t>Poprawa efektywności energetycznej budynków Zespołu Szkolno-Przedszkolnego w Duczkach w Gminie Wołomin</t>
  </si>
  <si>
    <t>FEMA.02.02-IP.01-0BFI/25</t>
  </si>
  <si>
    <t>Gmina Strachówka</t>
  </si>
  <si>
    <t>Termomodernizacja budynku Szkoły Podstawowej w Strachówce.</t>
  </si>
  <si>
    <t>FEMA.02.02-IP.01-0DOF/25</t>
  </si>
  <si>
    <t>Miasto i Gmina Osieck</t>
  </si>
  <si>
    <t>Termomodernizacja budynku Zespołu Szkolno-Przedszkolnego im. Orła Białego w Augustówce</t>
  </si>
  <si>
    <t>FEMA.02.02-IP.01-0BZM/25</t>
  </si>
  <si>
    <t>Powiat Miński</t>
  </si>
  <si>
    <t>Termomodernizacja budynku użyteczności publicznej Zespołu Szkół Turystyczno-Gastronomicznych przy ul. Budowlanej 4 w Mińsku Mazowieckim</t>
  </si>
  <si>
    <t>FEMA.02.02-IP.01-0DOA/25</t>
  </si>
  <si>
    <t>Ośrodek Kultury w Górze Kalwarii</t>
  </si>
  <si>
    <t>Termomodernizacja budynku Ośrodka Kultury w Górze Kalwarii</t>
  </si>
  <si>
    <t>FEMA.02.02-IP.01-0BEQ/25</t>
  </si>
  <si>
    <t>Gmina Kołbiel</t>
  </si>
  <si>
    <t>„Poprawa efektywności energetycznej  budynku Szkoły Podstawowej w Kątach”</t>
  </si>
  <si>
    <t>FEMA.02.02-IP.01-0BTV/25</t>
  </si>
  <si>
    <t>Gmina Latowicz</t>
  </si>
  <si>
    <t>Poprawa efektywności energetycznej budynku Szkoły Podstawowej im. Rodziny Wyleżyńskich w Wielgolesie</t>
  </si>
  <si>
    <t>FEMA.02.02-IP.01-0DPK/25</t>
  </si>
  <si>
    <t>Gmina Dębe Wielkie</t>
  </si>
  <si>
    <t>Poprawa efektywności energetycznej budynków: Ośrodka Zdrowia z mieszkaniami komunalnymi oraz Szkoły Podstawowej w Cygance w gminie Dębe Wielkie</t>
  </si>
  <si>
    <t>FEMA.02.02-IP.01-0BWK/25</t>
  </si>
  <si>
    <t>Gmina Zakroczym</t>
  </si>
  <si>
    <t>Termomodernizacja budynków komunalnych w Gminie Zakroczym</t>
  </si>
  <si>
    <t>FEMA.02.02-IP.01-0DNW/25</t>
  </si>
  <si>
    <t>Gmina Radzymin</t>
  </si>
  <si>
    <t>Termomodernizacja budynku Zespołu Szkolno-Przedszkolnego w Starych Załubicach wraz zastosowaniem OZE.</t>
  </si>
  <si>
    <t>FEMA.02.02-IP.01-0BBG/25</t>
  </si>
  <si>
    <t>Gmina Sobienie-Jeziory</t>
  </si>
  <si>
    <t>Termomodernizacja budynku Publicznej Szkoły Podstawowej w Siedzowie</t>
  </si>
  <si>
    <t>FEMA.02.02-IP.01-0CVD/25</t>
  </si>
  <si>
    <t>Gmina Pomiechówek</t>
  </si>
  <si>
    <t>Termomodernizacja budynku ZSP im. gen. Władysława Sikorskiego w Pomiechówku</t>
  </si>
  <si>
    <t>FEMA.02.02-IP.01-0DPA/25</t>
  </si>
  <si>
    <t>Gmina Prażmów</t>
  </si>
  <si>
    <t>Poprawa efektywności energetycznej dwóch budynków w Gminie Prażmów</t>
  </si>
  <si>
    <t>FEMA.02.02-IP.01-0BTJ/25</t>
  </si>
  <si>
    <t>Miasto Piastów</t>
  </si>
  <si>
    <t>Efektywność energetyczna budynków w Piastowie</t>
  </si>
  <si>
    <t>FEMA.02.02-IP.01-0BKF/25</t>
  </si>
  <si>
    <t>Gmina Miasto Pruszków</t>
  </si>
  <si>
    <t>Termomodernizacja budynków wielorodzinnych w Pruszkowie</t>
  </si>
  <si>
    <t>FEMA.02.02-IP.01-0BXH/25</t>
  </si>
  <si>
    <t>Gmina Mińsk Mazowiecki</t>
  </si>
  <si>
    <t>Kompleksowa termomodernizacja budynków oświatowych w Gminie Mińsk Mazowiecki</t>
  </si>
  <si>
    <t>FEMA.02.02-IP.01-0CUZ/25</t>
  </si>
  <si>
    <t>Gmina Miejska Legionowo</t>
  </si>
  <si>
    <t>Zwiększenie efektywności energetycznej budynków użyteczności publicznej o charakterze edukacyjnym w Gminie Miejskiej Legionowo</t>
  </si>
  <si>
    <t>FEMA.02.02-IP.01-0DR9/25</t>
  </si>
  <si>
    <t>Gmina Stanisławów</t>
  </si>
  <si>
    <t>Poprawa efektywności energetycznej budynków użyteczności publicznej na terenie Gminy Stanisławów</t>
  </si>
  <si>
    <t>FEMA.02.02-IP.01-0DS7/25</t>
  </si>
  <si>
    <t>Gmina Jabłonna</t>
  </si>
  <si>
    <t>Termomodernizacja budynku komunalnego przy ul. Storczykowej 10 w Rajszewie</t>
  </si>
  <si>
    <t>FEMA.02.02-IP.01-0BNV/25</t>
  </si>
  <si>
    <t>Miasto Stołeczne Warszawa</t>
  </si>
  <si>
    <t>Termomodernizacja wybranych budynków na terenie m.st. Warszawy</t>
  </si>
  <si>
    <t>FEMA.02.02-IP.01-0CTR/25</t>
  </si>
  <si>
    <t>MIASTO NOWY DWÓR MAZOWIECKI</t>
  </si>
  <si>
    <t>Poprawa efektywności energetycznej budynku użyteczności publicznej „Cech Rzemiosł Różnych” w Nowym Dworze Mazowieckim</t>
  </si>
  <si>
    <t>FEMA.02.02-IP.01-0BOK/25</t>
  </si>
  <si>
    <t>Gmina Tarczyn</t>
  </si>
  <si>
    <t>Termomodernizacja budynku oddziału przedszkolnego w Pracach Małych.</t>
  </si>
  <si>
    <t>FEMA.02.02-IP.01-0DS9/25</t>
  </si>
  <si>
    <t>Miasto Otwock</t>
  </si>
  <si>
    <t>„EnergoOtwock – termomodernizacja i modernizacja energetyczna obiektów oświatowych i administracyjnych na terenie Miasta Otwocka"</t>
  </si>
  <si>
    <t>nie dotyczy</t>
  </si>
  <si>
    <t>FEMA.02.02-IP.01-0DQU/25</t>
  </si>
  <si>
    <t>Gmina Warka</t>
  </si>
  <si>
    <t>Poprawa efektywności energetycznej budynku PSP im. Zygmunta Nowickiego w Konarach wraz z częścią mieszkalną, poprzez termomodernizację i montaż odnawialnych źródeł energii</t>
  </si>
  <si>
    <t>FEMA.02.02-IP.01-0AZ1/25</t>
  </si>
  <si>
    <t>Muzeum Jana Kochanowskiego w Czarnolesie</t>
  </si>
  <si>
    <t>Modernizacja systemu grzewczego poprzez wymianę nieefektywnych kotłów gazowych na nowoczesne kotły gazowe kondensacyjne</t>
  </si>
  <si>
    <t>FEMA.02.02-IP.01-0AV1/25</t>
  </si>
  <si>
    <t>Wyniki oceny projektów złożonych w ramach naboru konkurencyjnego nr FEMA.02.02-IP.01-067/25, Priorytet II „Fundusze Europejskie na zielony rozwój Mazowsza” dla Działania 2.2 „Efektywność energetyczna w ZIT”, Typ projektów: „Poprawa efektywności energetycznej budynków publicznych i mieszkalnych zlokalizowanych na obszarze ZIT”, programu Fundusze Europejskie dla Mazowsza 2021-2027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</si>
  <si>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</si>
  <si>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</si>
  <si>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</si>
  <si>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</si>
  <si>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</si>
  <si>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</si>
  <si>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</si>
  <si>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</si>
  <si>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</si>
  <si>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</si>
  <si>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FEMA.02.02-IP.01-0BOT/25</t>
  </si>
  <si>
    <t>Projekt wycofany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</si>
</sst>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000000%"/>
  </numFmts>
  <fonts count="3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20"/>
      <color theme="3" tint="0.79998168889431442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0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10" fontId="25" fillId="0" borderId="10" xfId="1" applyNumberFormat="1" applyFont="1" applyFill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9" fontId="22" fillId="33" borderId="19" xfId="0" applyNumberFormat="1" applyFont="1" applyFill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 wrapText="1"/>
    </xf>
    <xf numFmtId="2" fontId="24" fillId="35" borderId="16" xfId="0" applyNumberFormat="1" applyFont="1" applyFill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4" fillId="35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0" fontId="30" fillId="35" borderId="10" xfId="0" applyNumberFormat="1" applyFont="1" applyFill="1" applyBorder="1" applyAlignment="1">
      <alignment horizontal="center" vertical="center"/>
    </xf>
    <xf numFmtId="49" fontId="22" fillId="33" borderId="0" xfId="0" applyNumberFormat="1" applyFont="1" applyFill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10" fontId="30" fillId="0" borderId="10" xfId="0" applyNumberFormat="1" applyFont="1" applyBorder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center" vertical="center" wrapText="1"/>
    </xf>
    <xf numFmtId="166" fontId="19" fillId="0" borderId="0" xfId="1" applyNumberFormat="1" applyFont="1"/>
    <xf numFmtId="49" fontId="26" fillId="35" borderId="10" xfId="0" applyNumberFormat="1" applyFont="1" applyFill="1" applyBorder="1" applyAlignment="1">
      <alignment horizontal="center" vertical="center" wrapText="1"/>
    </xf>
    <xf numFmtId="2" fontId="29" fillId="35" borderId="16" xfId="0" applyNumberFormat="1" applyFont="1" applyFill="1" applyBorder="1" applyAlignment="1">
      <alignment horizontal="center" vertical="center" wrapText="1"/>
    </xf>
    <xf numFmtId="10" fontId="31" fillId="35" borderId="10" xfId="1" applyNumberFormat="1" applyFont="1" applyFill="1" applyBorder="1" applyAlignment="1">
      <alignment horizontal="center" vertical="center" wrapText="1"/>
    </xf>
    <xf numFmtId="49" fontId="31" fillId="35" borderId="10" xfId="0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tabSelected="1" view="pageBreakPreview" topLeftCell="A16" zoomScale="40" zoomScaleNormal="40" zoomScaleSheetLayoutView="40" workbookViewId="0">
      <selection activeCell="E30" sqref="E30"/>
    </sheetView>
  </sheetViews>
  <sheetFormatPr defaultColWidth="8.75" defaultRowHeight="25.5"/>
  <cols>
    <col min="1" max="1" width="7.125" style="32" customWidth="1"/>
    <col min="2" max="2" width="23" style="32" customWidth="1"/>
    <col min="3" max="3" width="27.75" style="31" customWidth="1"/>
    <col min="4" max="5" width="56.25" style="31" customWidth="1"/>
    <col min="6" max="10" width="34.25" style="31" customWidth="1"/>
    <col min="11" max="11" width="28.25" style="31" customWidth="1"/>
    <col min="12" max="13" width="28.25" style="29" customWidth="1"/>
    <col min="14" max="14" width="45" style="29" customWidth="1"/>
    <col min="15" max="15" width="25.75" style="2" customWidth="1"/>
    <col min="16" max="16" width="2.375" style="2" customWidth="1"/>
    <col min="17" max="17" width="25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5" ht="105.75" customHeight="1">
      <c r="A1" s="54" t="s">
        <v>134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1"/>
    </row>
    <row r="2" spans="1:15" ht="92.2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"/>
    </row>
    <row r="3" spans="1:15" ht="157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13</v>
      </c>
      <c r="N3" s="6" t="s">
        <v>14</v>
      </c>
      <c r="O3" s="1"/>
    </row>
    <row r="4" spans="1:15">
      <c r="A4" s="8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33" t="s">
        <v>25</v>
      </c>
      <c r="L4" s="10" t="s">
        <v>26</v>
      </c>
      <c r="M4" s="9" t="s">
        <v>28</v>
      </c>
      <c r="N4" s="33" t="s">
        <v>29</v>
      </c>
    </row>
    <row r="5" spans="1:15" ht="175.5" customHeight="1">
      <c r="A5" s="13">
        <v>1</v>
      </c>
      <c r="B5" s="13" t="s">
        <v>30</v>
      </c>
      <c r="C5" s="13" t="s">
        <v>57</v>
      </c>
      <c r="D5" s="13" t="s">
        <v>58</v>
      </c>
      <c r="E5" s="14" t="s">
        <v>59</v>
      </c>
      <c r="F5" s="47">
        <v>12595983.279999999</v>
      </c>
      <c r="G5" s="47">
        <v>12595983.279999999</v>
      </c>
      <c r="H5" s="47">
        <f>I5+J5</f>
        <v>10706585.77</v>
      </c>
      <c r="I5" s="47">
        <v>6297991.6399999997</v>
      </c>
      <c r="J5" s="47">
        <v>4408594.13</v>
      </c>
      <c r="K5" s="34">
        <v>46</v>
      </c>
      <c r="L5" s="45">
        <f>K5/53</f>
        <v>0.86792452830188682</v>
      </c>
      <c r="M5" s="13">
        <v>44</v>
      </c>
      <c r="N5" s="41" t="s">
        <v>31</v>
      </c>
    </row>
    <row r="6" spans="1:15" ht="148.5" customHeight="1">
      <c r="A6" s="11">
        <v>2</v>
      </c>
      <c r="B6" s="11" t="s">
        <v>30</v>
      </c>
      <c r="C6" s="11" t="s">
        <v>60</v>
      </c>
      <c r="D6" s="11" t="s">
        <v>61</v>
      </c>
      <c r="E6" s="12" t="s">
        <v>62</v>
      </c>
      <c r="F6" s="46">
        <v>2184495.5699999998</v>
      </c>
      <c r="G6" s="46">
        <v>2184495.5699999998</v>
      </c>
      <c r="H6" s="46">
        <f>I6+J6</f>
        <v>1856821.23</v>
      </c>
      <c r="I6" s="46">
        <v>1092247.78</v>
      </c>
      <c r="J6" s="46">
        <v>764573.45</v>
      </c>
      <c r="K6" s="35">
        <v>42</v>
      </c>
      <c r="L6" s="42">
        <f>K6/53</f>
        <v>0.79245283018867929</v>
      </c>
      <c r="M6" s="11">
        <v>44</v>
      </c>
      <c r="N6" s="40" t="s">
        <v>31</v>
      </c>
    </row>
    <row r="7" spans="1:15" ht="175.5" customHeight="1">
      <c r="A7" s="13">
        <v>3</v>
      </c>
      <c r="B7" s="13" t="s">
        <v>30</v>
      </c>
      <c r="C7" s="13" t="s">
        <v>63</v>
      </c>
      <c r="D7" s="13" t="s">
        <v>64</v>
      </c>
      <c r="E7" s="14" t="s">
        <v>65</v>
      </c>
      <c r="F7" s="47">
        <v>1127513.01</v>
      </c>
      <c r="G7" s="47">
        <v>1127513.01</v>
      </c>
      <c r="H7" s="47">
        <f t="shared" ref="H7:H17" si="0">I7+J7</f>
        <v>958386.04</v>
      </c>
      <c r="I7" s="47">
        <v>563756.49</v>
      </c>
      <c r="J7" s="47">
        <v>394629.55</v>
      </c>
      <c r="K7" s="34">
        <v>39</v>
      </c>
      <c r="L7" s="45">
        <f t="shared" ref="L7:L17" si="1">K7/53</f>
        <v>0.73584905660377353</v>
      </c>
      <c r="M7" s="13">
        <v>44</v>
      </c>
      <c r="N7" s="41" t="s">
        <v>31</v>
      </c>
    </row>
    <row r="8" spans="1:15" ht="175.5" customHeight="1">
      <c r="A8" s="11">
        <v>4</v>
      </c>
      <c r="B8" s="11" t="s">
        <v>30</v>
      </c>
      <c r="C8" s="11" t="s">
        <v>66</v>
      </c>
      <c r="D8" s="11" t="s">
        <v>67</v>
      </c>
      <c r="E8" s="12" t="s">
        <v>68</v>
      </c>
      <c r="F8" s="46">
        <v>3630683.59</v>
      </c>
      <c r="G8" s="46">
        <v>3630683.59</v>
      </c>
      <c r="H8" s="46">
        <f t="shared" si="0"/>
        <v>3086081.04</v>
      </c>
      <c r="I8" s="46">
        <v>1815341.79</v>
      </c>
      <c r="J8" s="46">
        <v>1270739.25</v>
      </c>
      <c r="K8" s="35">
        <v>36</v>
      </c>
      <c r="L8" s="42">
        <f t="shared" si="1"/>
        <v>0.67924528301886788</v>
      </c>
      <c r="M8" s="11">
        <v>44</v>
      </c>
      <c r="N8" s="40" t="s">
        <v>31</v>
      </c>
    </row>
    <row r="9" spans="1:15" ht="145.5" customHeight="1">
      <c r="A9" s="13">
        <v>5</v>
      </c>
      <c r="B9" s="13" t="s">
        <v>30</v>
      </c>
      <c r="C9" s="13" t="s">
        <v>69</v>
      </c>
      <c r="D9" s="13" t="s">
        <v>70</v>
      </c>
      <c r="E9" s="14" t="s">
        <v>71</v>
      </c>
      <c r="F9" s="47">
        <v>795659.1</v>
      </c>
      <c r="G9" s="47">
        <v>795659.1</v>
      </c>
      <c r="H9" s="47">
        <f t="shared" si="0"/>
        <v>676310.21</v>
      </c>
      <c r="I9" s="47">
        <v>397829.53</v>
      </c>
      <c r="J9" s="47">
        <v>278480.68</v>
      </c>
      <c r="K9" s="34">
        <v>36</v>
      </c>
      <c r="L9" s="45">
        <f t="shared" si="1"/>
        <v>0.67924528301886788</v>
      </c>
      <c r="M9" s="13">
        <v>44</v>
      </c>
      <c r="N9" s="41" t="s">
        <v>31</v>
      </c>
    </row>
    <row r="10" spans="1:15" ht="163.5" customHeight="1">
      <c r="A10" s="11">
        <v>6</v>
      </c>
      <c r="B10" s="11" t="s">
        <v>30</v>
      </c>
      <c r="C10" s="11" t="s">
        <v>72</v>
      </c>
      <c r="D10" s="11" t="s">
        <v>73</v>
      </c>
      <c r="E10" s="12" t="s">
        <v>74</v>
      </c>
      <c r="F10" s="46">
        <v>3741849.73</v>
      </c>
      <c r="G10" s="46">
        <v>3741849.73</v>
      </c>
      <c r="H10" s="46">
        <f t="shared" si="0"/>
        <v>3180572.26</v>
      </c>
      <c r="I10" s="46">
        <v>1870924.86</v>
      </c>
      <c r="J10" s="46">
        <v>1309647.3999999999</v>
      </c>
      <c r="K10" s="35">
        <v>35</v>
      </c>
      <c r="L10" s="42">
        <f t="shared" si="1"/>
        <v>0.660377358490566</v>
      </c>
      <c r="M10" s="11">
        <v>44</v>
      </c>
      <c r="N10" s="40" t="s">
        <v>31</v>
      </c>
    </row>
    <row r="11" spans="1:15" ht="175.5" customHeight="1">
      <c r="A11" s="13">
        <v>7</v>
      </c>
      <c r="B11" s="13" t="s">
        <v>30</v>
      </c>
      <c r="C11" s="13" t="s">
        <v>75</v>
      </c>
      <c r="D11" s="13" t="s">
        <v>76</v>
      </c>
      <c r="E11" s="14" t="s">
        <v>77</v>
      </c>
      <c r="F11" s="47">
        <v>4732096.1100000003</v>
      </c>
      <c r="G11" s="47">
        <v>4732096.1100000003</v>
      </c>
      <c r="H11" s="47">
        <f t="shared" si="0"/>
        <v>3282023.75</v>
      </c>
      <c r="I11" s="47">
        <v>2366048.0499999998</v>
      </c>
      <c r="J11" s="47">
        <v>915975.7</v>
      </c>
      <c r="K11" s="34">
        <v>35</v>
      </c>
      <c r="L11" s="45">
        <f t="shared" si="1"/>
        <v>0.660377358490566</v>
      </c>
      <c r="M11" s="13">
        <v>44</v>
      </c>
      <c r="N11" s="41" t="s">
        <v>31</v>
      </c>
    </row>
    <row r="12" spans="1:15" ht="175.5" customHeight="1">
      <c r="A12" s="11">
        <v>8</v>
      </c>
      <c r="B12" s="11" t="s">
        <v>30</v>
      </c>
      <c r="C12" s="11" t="s">
        <v>78</v>
      </c>
      <c r="D12" s="11" t="s">
        <v>79</v>
      </c>
      <c r="E12" s="12" t="s">
        <v>80</v>
      </c>
      <c r="F12" s="46">
        <v>3754467.4</v>
      </c>
      <c r="G12" s="46">
        <v>3754467.4</v>
      </c>
      <c r="H12" s="46">
        <f t="shared" si="0"/>
        <v>3191297.24</v>
      </c>
      <c r="I12" s="46">
        <v>1877233.68</v>
      </c>
      <c r="J12" s="46">
        <v>1314063.56</v>
      </c>
      <c r="K12" s="35">
        <v>35</v>
      </c>
      <c r="L12" s="42">
        <f t="shared" si="1"/>
        <v>0.660377358490566</v>
      </c>
      <c r="M12" s="11">
        <v>44</v>
      </c>
      <c r="N12" s="40" t="s">
        <v>31</v>
      </c>
    </row>
    <row r="13" spans="1:15" ht="145.5" customHeight="1">
      <c r="A13" s="13">
        <v>9</v>
      </c>
      <c r="B13" s="13" t="s">
        <v>30</v>
      </c>
      <c r="C13" s="13" t="s">
        <v>81</v>
      </c>
      <c r="D13" s="13" t="s">
        <v>82</v>
      </c>
      <c r="E13" s="14" t="s">
        <v>83</v>
      </c>
      <c r="F13" s="47">
        <v>2298870</v>
      </c>
      <c r="G13" s="47">
        <v>1929870</v>
      </c>
      <c r="H13" s="47">
        <f t="shared" si="0"/>
        <v>1640389.5</v>
      </c>
      <c r="I13" s="47">
        <v>964935</v>
      </c>
      <c r="J13" s="47">
        <v>675454.5</v>
      </c>
      <c r="K13" s="34">
        <v>34</v>
      </c>
      <c r="L13" s="45">
        <f t="shared" si="1"/>
        <v>0.64150943396226412</v>
      </c>
      <c r="M13" s="13">
        <v>42</v>
      </c>
      <c r="N13" s="41" t="s">
        <v>31</v>
      </c>
    </row>
    <row r="14" spans="1:15" ht="160.5" customHeight="1">
      <c r="A14" s="11">
        <v>10</v>
      </c>
      <c r="B14" s="11" t="s">
        <v>30</v>
      </c>
      <c r="C14" s="11" t="s">
        <v>84</v>
      </c>
      <c r="D14" s="11" t="s">
        <v>85</v>
      </c>
      <c r="E14" s="12" t="s">
        <v>86</v>
      </c>
      <c r="F14" s="46">
        <v>3617251.66</v>
      </c>
      <c r="G14" s="46">
        <v>3317251.66</v>
      </c>
      <c r="H14" s="46">
        <f t="shared" si="0"/>
        <v>2819663.89</v>
      </c>
      <c r="I14" s="46">
        <v>1658625.83</v>
      </c>
      <c r="J14" s="46">
        <v>1161038.06</v>
      </c>
      <c r="K14" s="35">
        <v>34</v>
      </c>
      <c r="L14" s="42">
        <f t="shared" si="1"/>
        <v>0.64150943396226412</v>
      </c>
      <c r="M14" s="11">
        <v>44</v>
      </c>
      <c r="N14" s="40" t="s">
        <v>31</v>
      </c>
    </row>
    <row r="15" spans="1:15" ht="142.5" customHeight="1">
      <c r="A15" s="13">
        <v>11</v>
      </c>
      <c r="B15" s="13" t="s">
        <v>30</v>
      </c>
      <c r="C15" s="13" t="s">
        <v>87</v>
      </c>
      <c r="D15" s="13" t="s">
        <v>88</v>
      </c>
      <c r="E15" s="14" t="s">
        <v>89</v>
      </c>
      <c r="F15" s="47">
        <v>5394990.1500000004</v>
      </c>
      <c r="G15" s="47">
        <v>5394990.1500000004</v>
      </c>
      <c r="H15" s="47">
        <f t="shared" si="0"/>
        <v>4585741.5999999996</v>
      </c>
      <c r="I15" s="47">
        <v>2697495.07</v>
      </c>
      <c r="J15" s="47">
        <v>1888246.53</v>
      </c>
      <c r="K15" s="34">
        <v>33</v>
      </c>
      <c r="L15" s="45">
        <f t="shared" si="1"/>
        <v>0.62264150943396224</v>
      </c>
      <c r="M15" s="13">
        <v>44</v>
      </c>
      <c r="N15" s="41" t="s">
        <v>31</v>
      </c>
    </row>
    <row r="16" spans="1:15" ht="145.5" customHeight="1">
      <c r="A16" s="11">
        <v>12</v>
      </c>
      <c r="B16" s="11" t="s">
        <v>30</v>
      </c>
      <c r="C16" s="11" t="s">
        <v>90</v>
      </c>
      <c r="D16" s="11" t="s">
        <v>91</v>
      </c>
      <c r="E16" s="12" t="s">
        <v>92</v>
      </c>
      <c r="F16" s="46">
        <v>6723180</v>
      </c>
      <c r="G16" s="46">
        <v>6723180</v>
      </c>
      <c r="H16" s="46">
        <f t="shared" si="0"/>
        <v>5714703</v>
      </c>
      <c r="I16" s="46">
        <v>3361590</v>
      </c>
      <c r="J16" s="46">
        <v>2353113</v>
      </c>
      <c r="K16" s="35">
        <v>33</v>
      </c>
      <c r="L16" s="42">
        <f t="shared" si="1"/>
        <v>0.62264150943396224</v>
      </c>
      <c r="M16" s="11">
        <v>44</v>
      </c>
      <c r="N16" s="40" t="s">
        <v>31</v>
      </c>
    </row>
    <row r="17" spans="1:17" ht="139.5" customHeight="1">
      <c r="A17" s="13">
        <v>13</v>
      </c>
      <c r="B17" s="13" t="s">
        <v>30</v>
      </c>
      <c r="C17" s="13" t="s">
        <v>93</v>
      </c>
      <c r="D17" s="13" t="s">
        <v>94</v>
      </c>
      <c r="E17" s="14" t="s">
        <v>95</v>
      </c>
      <c r="F17" s="47">
        <v>8728147.1099999994</v>
      </c>
      <c r="G17" s="47">
        <v>8726917.1099999994</v>
      </c>
      <c r="H17" s="47">
        <f t="shared" si="0"/>
        <v>7417879.3699999992</v>
      </c>
      <c r="I17" s="47">
        <v>4363458.55</v>
      </c>
      <c r="J17" s="47">
        <v>3054420.82</v>
      </c>
      <c r="K17" s="34">
        <v>33</v>
      </c>
      <c r="L17" s="45">
        <f t="shared" si="1"/>
        <v>0.62264150943396224</v>
      </c>
      <c r="M17" s="13">
        <v>44</v>
      </c>
      <c r="N17" s="41" t="s">
        <v>31</v>
      </c>
    </row>
    <row r="18" spans="1:17" ht="99.75" customHeight="1">
      <c r="A18" s="53" t="s">
        <v>31</v>
      </c>
      <c r="B18" s="53" t="s">
        <v>31</v>
      </c>
      <c r="C18" s="53" t="s">
        <v>31</v>
      </c>
      <c r="D18" s="53" t="s">
        <v>31</v>
      </c>
      <c r="E18" s="50" t="s">
        <v>32</v>
      </c>
      <c r="F18" s="46">
        <f>SUM(F5:F17)</f>
        <v>59325186.710000001</v>
      </c>
      <c r="G18" s="46">
        <f>SUM(G5:G17)</f>
        <v>58654956.710000001</v>
      </c>
      <c r="H18" s="46">
        <f>SUM(H5:H17)</f>
        <v>49116454.899999999</v>
      </c>
      <c r="I18" s="46">
        <f>SUM(I5:I17)</f>
        <v>29327478.27</v>
      </c>
      <c r="J18" s="46">
        <f>SUM(J5:J17)</f>
        <v>19788976.629999999</v>
      </c>
      <c r="K18" s="51" t="s">
        <v>31</v>
      </c>
      <c r="L18" s="52" t="s">
        <v>31</v>
      </c>
      <c r="M18" s="52" t="s">
        <v>31</v>
      </c>
      <c r="N18" s="40" t="s">
        <v>31</v>
      </c>
      <c r="O18" s="5"/>
      <c r="Q18" s="3"/>
    </row>
    <row r="19" spans="1:17" ht="83.25" customHeight="1">
      <c r="A19" s="58" t="s">
        <v>33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"/>
      <c r="Q19" s="3"/>
    </row>
    <row r="20" spans="1:17" ht="157.5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  <c r="L20" s="7" t="s">
        <v>12</v>
      </c>
      <c r="M20" s="7" t="s">
        <v>13</v>
      </c>
      <c r="N20" s="6" t="s">
        <v>14</v>
      </c>
      <c r="O20" s="5"/>
      <c r="Q20" s="3"/>
    </row>
    <row r="21" spans="1:17" ht="26.25" customHeight="1">
      <c r="A21" s="19" t="s">
        <v>15</v>
      </c>
      <c r="B21" s="43" t="s">
        <v>16</v>
      </c>
      <c r="C21" s="44" t="s">
        <v>17</v>
      </c>
      <c r="D21" s="20" t="s">
        <v>18</v>
      </c>
      <c r="E21" s="43" t="s">
        <v>19</v>
      </c>
      <c r="F21" s="44" t="s">
        <v>20</v>
      </c>
      <c r="G21" s="44" t="s">
        <v>21</v>
      </c>
      <c r="H21" s="44" t="s">
        <v>22</v>
      </c>
      <c r="I21" s="44" t="s">
        <v>23</v>
      </c>
      <c r="J21" s="44" t="s">
        <v>24</v>
      </c>
      <c r="K21" s="44" t="s">
        <v>25</v>
      </c>
      <c r="L21" s="44" t="s">
        <v>26</v>
      </c>
      <c r="M21" s="44" t="s">
        <v>28</v>
      </c>
      <c r="N21" s="44" t="s">
        <v>29</v>
      </c>
      <c r="O21" s="5"/>
      <c r="Q21" s="3"/>
    </row>
    <row r="22" spans="1:17" ht="177.75" customHeight="1">
      <c r="A22" s="11">
        <v>14</v>
      </c>
      <c r="B22" s="11" t="s">
        <v>30</v>
      </c>
      <c r="C22" s="11" t="s">
        <v>96</v>
      </c>
      <c r="D22" s="11" t="s">
        <v>97</v>
      </c>
      <c r="E22" s="12" t="s">
        <v>98</v>
      </c>
      <c r="F22" s="46">
        <v>10744169.949999999</v>
      </c>
      <c r="G22" s="46">
        <v>10744169.949999999</v>
      </c>
      <c r="H22" s="46">
        <v>9132544.3699999992</v>
      </c>
      <c r="I22" s="46">
        <v>5372084.9299999997</v>
      </c>
      <c r="J22" s="46">
        <v>3760459.44</v>
      </c>
      <c r="K22" s="35">
        <v>32</v>
      </c>
      <c r="L22" s="42">
        <v>0.60377358490566035</v>
      </c>
      <c r="M22" s="11">
        <v>42</v>
      </c>
      <c r="N22" s="40" t="s">
        <v>31</v>
      </c>
      <c r="O22" s="5"/>
      <c r="Q22" s="49"/>
    </row>
    <row r="23" spans="1:17" ht="88.5" customHeight="1">
      <c r="A23" s="15" t="s">
        <v>31</v>
      </c>
      <c r="B23" s="15" t="s">
        <v>31</v>
      </c>
      <c r="C23" s="15" t="s">
        <v>31</v>
      </c>
      <c r="D23" s="15" t="s">
        <v>31</v>
      </c>
      <c r="E23" s="16" t="s">
        <v>32</v>
      </c>
      <c r="F23" s="39">
        <f>SUM(F22:F22)</f>
        <v>10744169.949999999</v>
      </c>
      <c r="G23" s="39">
        <f>SUM(G22:G22)</f>
        <v>10744169.949999999</v>
      </c>
      <c r="H23" s="39">
        <f>SUM(H22:H22)</f>
        <v>9132544.3699999992</v>
      </c>
      <c r="I23" s="39">
        <f>SUM(I22:I22)</f>
        <v>5372084.9299999997</v>
      </c>
      <c r="J23" s="47">
        <f>SUM(J22:J22)</f>
        <v>3760459.44</v>
      </c>
      <c r="K23" s="36" t="s">
        <v>31</v>
      </c>
      <c r="L23" s="17" t="s">
        <v>31</v>
      </c>
      <c r="M23" s="18" t="s">
        <v>31</v>
      </c>
      <c r="N23" s="17" t="s">
        <v>31</v>
      </c>
      <c r="O23" s="5"/>
      <c r="Q23" s="3"/>
    </row>
    <row r="24" spans="1:17" ht="79.5" customHeight="1">
      <c r="A24" s="58" t="s">
        <v>34</v>
      </c>
      <c r="B24" s="58"/>
      <c r="C24" s="58"/>
      <c r="D24" s="58"/>
      <c r="E24" s="58"/>
      <c r="F24" s="58"/>
      <c r="G24" s="58"/>
      <c r="H24" s="58"/>
      <c r="I24" s="58"/>
      <c r="J24" s="59"/>
      <c r="K24" s="58"/>
      <c r="L24" s="58"/>
      <c r="M24" s="58"/>
      <c r="N24" s="58"/>
      <c r="Q24" s="3"/>
    </row>
    <row r="25" spans="1:17" ht="157.5">
      <c r="A25" s="6" t="s">
        <v>1</v>
      </c>
      <c r="B25" s="6" t="s">
        <v>2</v>
      </c>
      <c r="C25" s="6" t="s">
        <v>3</v>
      </c>
      <c r="D25" s="6" t="s">
        <v>4</v>
      </c>
      <c r="E25" s="6" t="s">
        <v>5</v>
      </c>
      <c r="F25" s="6" t="s">
        <v>6</v>
      </c>
      <c r="G25" s="6" t="s">
        <v>7</v>
      </c>
      <c r="H25" s="6" t="s">
        <v>8</v>
      </c>
      <c r="I25" s="6" t="s">
        <v>9</v>
      </c>
      <c r="J25" s="6" t="s">
        <v>10</v>
      </c>
      <c r="K25" s="6" t="s">
        <v>11</v>
      </c>
      <c r="L25" s="7" t="s">
        <v>12</v>
      </c>
      <c r="M25" s="7" t="s">
        <v>13</v>
      </c>
      <c r="N25" s="6" t="s">
        <v>14</v>
      </c>
      <c r="O25" s="1"/>
    </row>
    <row r="26" spans="1:17">
      <c r="A26" s="19" t="s">
        <v>15</v>
      </c>
      <c r="B26" s="20" t="s">
        <v>16</v>
      </c>
      <c r="C26" s="20" t="s">
        <v>17</v>
      </c>
      <c r="D26" s="20" t="s">
        <v>18</v>
      </c>
      <c r="E26" s="20" t="s">
        <v>19</v>
      </c>
      <c r="F26" s="20" t="s">
        <v>20</v>
      </c>
      <c r="G26" s="20" t="s">
        <v>21</v>
      </c>
      <c r="H26" s="20" t="s">
        <v>22</v>
      </c>
      <c r="I26" s="20" t="s">
        <v>23</v>
      </c>
      <c r="J26" s="20" t="s">
        <v>24</v>
      </c>
      <c r="K26" s="20" t="s">
        <v>25</v>
      </c>
      <c r="L26" s="21" t="s">
        <v>26</v>
      </c>
      <c r="M26" s="21" t="s">
        <v>28</v>
      </c>
      <c r="N26" s="20" t="s">
        <v>29</v>
      </c>
    </row>
    <row r="27" spans="1:17" ht="177" customHeight="1">
      <c r="A27" s="22" t="s">
        <v>27</v>
      </c>
      <c r="B27" s="13" t="s">
        <v>30</v>
      </c>
      <c r="C27" s="13" t="s">
        <v>99</v>
      </c>
      <c r="D27" s="13" t="s">
        <v>100</v>
      </c>
      <c r="E27" s="13" t="s">
        <v>101</v>
      </c>
      <c r="F27" s="47">
        <v>2044934.88</v>
      </c>
      <c r="G27" s="47">
        <v>2044934.88</v>
      </c>
      <c r="H27" s="47">
        <f>I27+J27</f>
        <v>1738194.64</v>
      </c>
      <c r="I27" s="47">
        <v>1022467.44</v>
      </c>
      <c r="J27" s="47">
        <v>715727.2</v>
      </c>
      <c r="K27" s="37">
        <v>31</v>
      </c>
      <c r="L27" s="45">
        <f>K27/53</f>
        <v>0.58490566037735847</v>
      </c>
      <c r="M27" s="13">
        <v>42</v>
      </c>
      <c r="N27" s="41" t="s">
        <v>31</v>
      </c>
    </row>
    <row r="28" spans="1:17" ht="177" customHeight="1">
      <c r="A28" s="23" t="s">
        <v>28</v>
      </c>
      <c r="B28" s="11" t="s">
        <v>30</v>
      </c>
      <c r="C28" s="11" t="s">
        <v>102</v>
      </c>
      <c r="D28" s="11" t="s">
        <v>103</v>
      </c>
      <c r="E28" s="11" t="s">
        <v>104</v>
      </c>
      <c r="F28" s="46">
        <v>13295006.99</v>
      </c>
      <c r="G28" s="46">
        <v>13243100.99</v>
      </c>
      <c r="H28" s="46">
        <f>I28+J28</f>
        <v>11256635.82</v>
      </c>
      <c r="I28" s="46">
        <v>6621550.4900000002</v>
      </c>
      <c r="J28" s="46">
        <v>4635085.33</v>
      </c>
      <c r="K28" s="38">
        <v>30</v>
      </c>
      <c r="L28" s="42">
        <f>K28/53</f>
        <v>0.56603773584905659</v>
      </c>
      <c r="M28" s="11">
        <v>44</v>
      </c>
      <c r="N28" s="40" t="s">
        <v>31</v>
      </c>
    </row>
    <row r="29" spans="1:17" ht="177" customHeight="1">
      <c r="A29" s="22" t="s">
        <v>29</v>
      </c>
      <c r="B29" s="13" t="s">
        <v>30</v>
      </c>
      <c r="C29" s="13" t="s">
        <v>105</v>
      </c>
      <c r="D29" s="13" t="s">
        <v>106</v>
      </c>
      <c r="E29" s="13" t="s">
        <v>107</v>
      </c>
      <c r="F29" s="47">
        <v>1919657.7</v>
      </c>
      <c r="G29" s="47">
        <v>1919657.7</v>
      </c>
      <c r="H29" s="47">
        <f>I29+J29</f>
        <v>1151794.57</v>
      </c>
      <c r="I29" s="47">
        <v>959828.85</v>
      </c>
      <c r="J29" s="47">
        <v>191965.72</v>
      </c>
      <c r="K29" s="37">
        <v>30</v>
      </c>
      <c r="L29" s="45">
        <f t="shared" ref="L29:L34" si="2">K29/53</f>
        <v>0.56603773584905659</v>
      </c>
      <c r="M29" s="13">
        <v>44</v>
      </c>
      <c r="N29" s="41" t="s">
        <v>31</v>
      </c>
    </row>
    <row r="30" spans="1:17" ht="177" customHeight="1">
      <c r="A30" s="23" t="s">
        <v>135</v>
      </c>
      <c r="B30" s="11" t="s">
        <v>30</v>
      </c>
      <c r="C30" s="11" t="s">
        <v>108</v>
      </c>
      <c r="D30" s="11" t="s">
        <v>109</v>
      </c>
      <c r="E30" s="11" t="s">
        <v>110</v>
      </c>
      <c r="F30" s="46">
        <v>2219594</v>
      </c>
      <c r="G30" s="46">
        <v>2219594</v>
      </c>
      <c r="H30" s="46">
        <f>I30+J30</f>
        <v>1886654.9</v>
      </c>
      <c r="I30" s="46">
        <v>1109797</v>
      </c>
      <c r="J30" s="46">
        <v>776857.9</v>
      </c>
      <c r="K30" s="38">
        <v>30</v>
      </c>
      <c r="L30" s="42">
        <f t="shared" si="2"/>
        <v>0.56603773584905659</v>
      </c>
      <c r="M30" s="11">
        <v>44</v>
      </c>
      <c r="N30" s="40" t="s">
        <v>31</v>
      </c>
    </row>
    <row r="31" spans="1:17" ht="177" customHeight="1">
      <c r="A31" s="22" t="s">
        <v>136</v>
      </c>
      <c r="B31" s="13" t="s">
        <v>30</v>
      </c>
      <c r="C31" s="13" t="s">
        <v>111</v>
      </c>
      <c r="D31" s="13" t="s">
        <v>112</v>
      </c>
      <c r="E31" s="13" t="s">
        <v>113</v>
      </c>
      <c r="F31" s="47">
        <v>1015633.14</v>
      </c>
      <c r="G31" s="47">
        <v>1015633.14</v>
      </c>
      <c r="H31" s="47">
        <f t="shared" ref="H31:H38" si="3">I31+J31</f>
        <v>863288.15</v>
      </c>
      <c r="I31" s="47">
        <v>507816.57</v>
      </c>
      <c r="J31" s="47">
        <v>355471.58</v>
      </c>
      <c r="K31" s="37">
        <v>29</v>
      </c>
      <c r="L31" s="45">
        <f t="shared" si="2"/>
        <v>0.54716981132075471</v>
      </c>
      <c r="M31" s="13">
        <v>42</v>
      </c>
      <c r="N31" s="41" t="s">
        <v>31</v>
      </c>
    </row>
    <row r="32" spans="1:17" ht="177" customHeight="1">
      <c r="A32" s="23" t="s">
        <v>137</v>
      </c>
      <c r="B32" s="11" t="s">
        <v>30</v>
      </c>
      <c r="C32" s="11" t="s">
        <v>114</v>
      </c>
      <c r="D32" s="11" t="s">
        <v>115</v>
      </c>
      <c r="E32" s="11" t="s">
        <v>116</v>
      </c>
      <c r="F32" s="46">
        <v>7996949.8499999996</v>
      </c>
      <c r="G32" s="46">
        <v>7846949.8499999996</v>
      </c>
      <c r="H32" s="46">
        <f t="shared" si="3"/>
        <v>3923474.92</v>
      </c>
      <c r="I32" s="46">
        <v>3923474.92</v>
      </c>
      <c r="J32" s="46">
        <v>0</v>
      </c>
      <c r="K32" s="38">
        <v>28</v>
      </c>
      <c r="L32" s="42">
        <f t="shared" si="2"/>
        <v>0.52830188679245282</v>
      </c>
      <c r="M32" s="11">
        <v>44</v>
      </c>
      <c r="N32" s="40" t="s">
        <v>31</v>
      </c>
    </row>
    <row r="33" spans="1:14" ht="177" customHeight="1">
      <c r="A33" s="22" t="s">
        <v>138</v>
      </c>
      <c r="B33" s="13" t="s">
        <v>30</v>
      </c>
      <c r="C33" s="13" t="s">
        <v>117</v>
      </c>
      <c r="D33" s="13" t="s">
        <v>118</v>
      </c>
      <c r="E33" s="13" t="s">
        <v>119</v>
      </c>
      <c r="F33" s="47">
        <v>1724694.17</v>
      </c>
      <c r="G33" s="47">
        <v>1724694.17</v>
      </c>
      <c r="H33" s="47">
        <f t="shared" si="3"/>
        <v>1465990.04</v>
      </c>
      <c r="I33" s="47">
        <v>862347.08</v>
      </c>
      <c r="J33" s="47">
        <v>603642.96</v>
      </c>
      <c r="K33" s="37">
        <v>24</v>
      </c>
      <c r="L33" s="45">
        <f t="shared" si="2"/>
        <v>0.45283018867924529</v>
      </c>
      <c r="M33" s="13">
        <v>44</v>
      </c>
      <c r="N33" s="41" t="s">
        <v>31</v>
      </c>
    </row>
    <row r="34" spans="1:14" ht="177" customHeight="1">
      <c r="A34" s="23" t="s">
        <v>139</v>
      </c>
      <c r="B34" s="11" t="s">
        <v>30</v>
      </c>
      <c r="C34" s="11" t="s">
        <v>120</v>
      </c>
      <c r="D34" s="11" t="s">
        <v>121</v>
      </c>
      <c r="E34" s="11" t="s">
        <v>122</v>
      </c>
      <c r="F34" s="46">
        <v>526266.32999999996</v>
      </c>
      <c r="G34" s="46">
        <v>374266.33</v>
      </c>
      <c r="H34" s="46">
        <f t="shared" si="3"/>
        <v>318126.37</v>
      </c>
      <c r="I34" s="46">
        <v>187133.16</v>
      </c>
      <c r="J34" s="46">
        <v>130993.21</v>
      </c>
      <c r="K34" s="38">
        <v>23</v>
      </c>
      <c r="L34" s="42">
        <f t="shared" si="2"/>
        <v>0.43396226415094341</v>
      </c>
      <c r="M34" s="11">
        <v>44</v>
      </c>
      <c r="N34" s="40" t="s">
        <v>31</v>
      </c>
    </row>
    <row r="35" spans="1:14" ht="177" customHeight="1">
      <c r="A35" s="22" t="s">
        <v>140</v>
      </c>
      <c r="B35" s="13" t="s">
        <v>30</v>
      </c>
      <c r="C35" s="13" t="s">
        <v>123</v>
      </c>
      <c r="D35" s="13" t="s">
        <v>124</v>
      </c>
      <c r="E35" s="13" t="s">
        <v>125</v>
      </c>
      <c r="F35" s="47">
        <v>6283955.6699999999</v>
      </c>
      <c r="G35" s="47">
        <v>6283955.6699999999</v>
      </c>
      <c r="H35" s="47">
        <v>4106347.23</v>
      </c>
      <c r="I35" s="47">
        <v>3090816.27</v>
      </c>
      <c r="J35" s="47">
        <v>1015530.96</v>
      </c>
      <c r="K35" s="37" t="s">
        <v>35</v>
      </c>
      <c r="L35" s="45" t="s">
        <v>126</v>
      </c>
      <c r="M35" s="13">
        <v>44</v>
      </c>
      <c r="N35" s="41" t="s">
        <v>31</v>
      </c>
    </row>
    <row r="36" spans="1:14" ht="210" customHeight="1">
      <c r="A36" s="23" t="s">
        <v>141</v>
      </c>
      <c r="B36" s="11" t="s">
        <v>30</v>
      </c>
      <c r="C36" s="11" t="s">
        <v>127</v>
      </c>
      <c r="D36" s="11" t="s">
        <v>128</v>
      </c>
      <c r="E36" s="11" t="s">
        <v>129</v>
      </c>
      <c r="F36" s="46">
        <v>3869866.7</v>
      </c>
      <c r="G36" s="46">
        <v>3869866.7</v>
      </c>
      <c r="H36" s="46">
        <f t="shared" si="3"/>
        <v>3289386.67</v>
      </c>
      <c r="I36" s="46">
        <v>3289386.67</v>
      </c>
      <c r="J36" s="46">
        <v>0</v>
      </c>
      <c r="K36" s="38" t="s">
        <v>36</v>
      </c>
      <c r="L36" s="42" t="s">
        <v>126</v>
      </c>
      <c r="M36" s="11">
        <v>44</v>
      </c>
      <c r="N36" s="40" t="s">
        <v>31</v>
      </c>
    </row>
    <row r="37" spans="1:14" ht="177" customHeight="1">
      <c r="A37" s="22" t="s">
        <v>142</v>
      </c>
      <c r="B37" s="13" t="s">
        <v>30</v>
      </c>
      <c r="C37" s="13" t="s">
        <v>130</v>
      </c>
      <c r="D37" s="13" t="s">
        <v>131</v>
      </c>
      <c r="E37" s="13" t="s">
        <v>132</v>
      </c>
      <c r="F37" s="47">
        <v>108000</v>
      </c>
      <c r="G37" s="47">
        <v>108000</v>
      </c>
      <c r="H37" s="47">
        <f t="shared" si="3"/>
        <v>108000</v>
      </c>
      <c r="I37" s="47">
        <v>108000</v>
      </c>
      <c r="J37" s="47">
        <v>0</v>
      </c>
      <c r="K37" s="37" t="s">
        <v>36</v>
      </c>
      <c r="L37" s="45" t="s">
        <v>126</v>
      </c>
      <c r="M37" s="13">
        <v>44</v>
      </c>
      <c r="N37" s="41" t="s">
        <v>31</v>
      </c>
    </row>
    <row r="38" spans="1:14" ht="177" customHeight="1">
      <c r="A38" s="23" t="s">
        <v>143</v>
      </c>
      <c r="B38" s="11" t="s">
        <v>30</v>
      </c>
      <c r="C38" s="11" t="s">
        <v>133</v>
      </c>
      <c r="D38" s="11" t="s">
        <v>131</v>
      </c>
      <c r="E38" s="11" t="s">
        <v>132</v>
      </c>
      <c r="F38" s="46">
        <v>64800</v>
      </c>
      <c r="G38" s="46">
        <v>64800</v>
      </c>
      <c r="H38" s="46">
        <f t="shared" si="3"/>
        <v>64800</v>
      </c>
      <c r="I38" s="46">
        <v>0</v>
      </c>
      <c r="J38" s="46">
        <v>64800</v>
      </c>
      <c r="K38" s="38" t="s">
        <v>36</v>
      </c>
      <c r="L38" s="42" t="s">
        <v>126</v>
      </c>
      <c r="M38" s="11">
        <v>44</v>
      </c>
      <c r="N38" s="40" t="s">
        <v>31</v>
      </c>
    </row>
    <row r="39" spans="1:14" ht="210" customHeight="1">
      <c r="A39" s="22" t="s">
        <v>144</v>
      </c>
      <c r="B39" s="13" t="s">
        <v>30</v>
      </c>
      <c r="C39" s="13" t="s">
        <v>145</v>
      </c>
      <c r="D39" s="13" t="s">
        <v>128</v>
      </c>
      <c r="E39" s="13" t="s">
        <v>129</v>
      </c>
      <c r="F39" s="47">
        <v>3869866.7</v>
      </c>
      <c r="G39" s="47">
        <v>3869866.7</v>
      </c>
      <c r="H39" s="47">
        <v>3289386.67</v>
      </c>
      <c r="I39" s="47">
        <v>3289386.67</v>
      </c>
      <c r="J39" s="47">
        <v>0</v>
      </c>
      <c r="K39" s="37" t="s">
        <v>146</v>
      </c>
      <c r="L39" s="45" t="s">
        <v>126</v>
      </c>
      <c r="M39" s="13">
        <v>44</v>
      </c>
      <c r="N39" s="48" t="s">
        <v>31</v>
      </c>
    </row>
    <row r="40" spans="1:14" ht="84" customHeight="1">
      <c r="A40" s="40" t="s">
        <v>31</v>
      </c>
      <c r="B40" s="40" t="s">
        <v>31</v>
      </c>
      <c r="C40" s="40" t="s">
        <v>31</v>
      </c>
      <c r="D40" s="40" t="s">
        <v>31</v>
      </c>
      <c r="E40" s="11" t="s">
        <v>32</v>
      </c>
      <c r="F40" s="46">
        <f>SUM(F27:F39)</f>
        <v>44939226.13000001</v>
      </c>
      <c r="G40" s="46">
        <f t="shared" ref="G40:J40" si="4">SUM(G27:G39)</f>
        <v>44585320.13000001</v>
      </c>
      <c r="H40" s="46">
        <f t="shared" si="4"/>
        <v>33462079.980000004</v>
      </c>
      <c r="I40" s="46">
        <f t="shared" si="4"/>
        <v>24972005.120000005</v>
      </c>
      <c r="J40" s="46">
        <f t="shared" si="4"/>
        <v>8490074.8599999994</v>
      </c>
      <c r="K40" s="40" t="s">
        <v>31</v>
      </c>
      <c r="L40" s="40" t="s">
        <v>31</v>
      </c>
      <c r="M40" s="40" t="s">
        <v>31</v>
      </c>
      <c r="N40" s="40" t="s">
        <v>31</v>
      </c>
    </row>
    <row r="41" spans="1:14">
      <c r="A41" s="24"/>
      <c r="B41" s="24"/>
      <c r="C41" s="24"/>
      <c r="D41" s="24"/>
      <c r="E41" s="24"/>
      <c r="F41" s="25"/>
      <c r="G41" s="25"/>
      <c r="H41" s="25"/>
      <c r="I41" s="25"/>
      <c r="J41" s="25"/>
      <c r="K41" s="26"/>
      <c r="L41" s="27"/>
      <c r="M41" s="28"/>
      <c r="N41" s="27"/>
    </row>
    <row r="42" spans="1:14" ht="26.25">
      <c r="A42" s="29" t="s">
        <v>37</v>
      </c>
      <c r="B42" s="30"/>
      <c r="C42" s="30"/>
      <c r="D42" s="30"/>
      <c r="E42" s="30"/>
    </row>
    <row r="43" spans="1:14" ht="26.25">
      <c r="A43" s="29" t="s">
        <v>38</v>
      </c>
      <c r="B43" s="30"/>
      <c r="C43" s="30"/>
      <c r="D43" s="30"/>
      <c r="E43" s="30"/>
      <c r="F43" s="29"/>
      <c r="G43" s="29"/>
      <c r="H43" s="29"/>
      <c r="I43" s="29"/>
      <c r="J43" s="29"/>
      <c r="K43" s="29"/>
    </row>
    <row r="44" spans="1:14" ht="26.25">
      <c r="A44" s="29" t="s">
        <v>39</v>
      </c>
      <c r="B44" s="30"/>
      <c r="C44" s="30"/>
      <c r="D44" s="30"/>
      <c r="E44" s="30"/>
    </row>
  </sheetData>
  <autoFilter ref="A3:N44" xr:uid="{00000000-0009-0000-0000-000000000000}"/>
  <sortState xmlns:xlrd2="http://schemas.microsoft.com/office/spreadsheetml/2017/richdata2" ref="A5:N8">
    <sortCondition descending="1" ref="K5:K8"/>
  </sortState>
  <mergeCells count="4">
    <mergeCell ref="A1:N1"/>
    <mergeCell ref="A2:N2"/>
    <mergeCell ref="A24:N24"/>
    <mergeCell ref="A19:N19"/>
  </mergeCells>
  <phoneticPr fontId="20" type="noConversion"/>
  <printOptions horizontalCentered="1"/>
  <pageMargins left="0" right="0" top="0.74803149606299213" bottom="0.35433070866141736" header="0.31496062992125984" footer="0.31496062992125984"/>
  <pageSetup paperSize="9" scale="27" orientation="landscape" r:id="rId1"/>
  <headerFooter>
    <oddFooter>Strona &amp;P z &amp;N</oddFooter>
  </headerFooter>
  <rowBreaks count="2" manualBreakCount="2">
    <brk id="12" max="13" man="1"/>
    <brk id="2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40</v>
      </c>
    </row>
    <row r="2" spans="1:1">
      <c r="A2" s="4" t="s">
        <v>41</v>
      </c>
    </row>
    <row r="3" spans="1:1">
      <c r="A3" s="4" t="s">
        <v>42</v>
      </c>
    </row>
    <row r="4" spans="1:1">
      <c r="A4" s="4" t="s">
        <v>43</v>
      </c>
    </row>
    <row r="5" spans="1:1">
      <c r="A5" s="4" t="s">
        <v>44</v>
      </c>
    </row>
    <row r="6" spans="1:1">
      <c r="A6" s="4" t="s">
        <v>45</v>
      </c>
    </row>
    <row r="7" spans="1:1">
      <c r="A7" s="4" t="s">
        <v>46</v>
      </c>
    </row>
    <row r="8" spans="1:1">
      <c r="A8" s="4" t="s">
        <v>47</v>
      </c>
    </row>
    <row r="9" spans="1:1">
      <c r="A9" s="4" t="s">
        <v>48</v>
      </c>
    </row>
    <row r="10" spans="1:1">
      <c r="A10" s="4" t="s">
        <v>49</v>
      </c>
    </row>
    <row r="11" spans="1:1">
      <c r="A11" s="4" t="s">
        <v>50</v>
      </c>
    </row>
    <row r="12" spans="1:1">
      <c r="A12" s="4" t="s">
        <v>51</v>
      </c>
    </row>
    <row r="13" spans="1:1">
      <c r="A13" s="4" t="s">
        <v>52</v>
      </c>
    </row>
    <row r="14" spans="1:1">
      <c r="A14" s="4" t="s">
        <v>53</v>
      </c>
    </row>
    <row r="15" spans="1:1">
      <c r="A15" s="4" t="s">
        <v>54</v>
      </c>
    </row>
    <row r="16" spans="1:1">
      <c r="A16" s="4" t="s">
        <v>55</v>
      </c>
    </row>
    <row r="17" spans="1:1">
      <c r="A17" t="s">
        <v>56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E2E81C19-5BA6-4C57-817D-D7151B16E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Lista projektów 2.2_067</vt:lpstr>
      <vt:lpstr>Rewitalizacja</vt:lpstr>
      <vt:lpstr>'Lista projektów 2.2_067'!Obszar_wydruku</vt:lpstr>
      <vt:lpstr>rewitalizacja</vt:lpstr>
      <vt:lpstr>'Lista projektów 2.2_067'!Tytuły_wydruku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cp:lastPrinted>2026-04-27T10:42:50Z</cp:lastPrinted>
  <dcterms:created xsi:type="dcterms:W3CDTF">2016-04-12T10:40:23Z</dcterms:created>
  <dcterms:modified xsi:type="dcterms:W3CDTF">2026-05-19T09:14:40Z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