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ryz\Desktop\Nowa Perspektywa 21-27\056 Rehabilitacja\Zarzad\Na stronę\"/>
    </mc:Choice>
  </mc:AlternateContent>
  <xr:revisionPtr revIDLastSave="0" documentId="13_ncr:1_{DC16082A-9D88-4EBA-A43F-717EABEA7598}" xr6:coauthVersionLast="47" xr6:coauthVersionMax="47" xr10:uidLastSave="{00000000-0000-0000-0000-000000000000}"/>
  <bookViews>
    <workbookView xWindow="1560" yWindow="1560" windowWidth="14430" windowHeight="16170" tabRatio="589" xr2:uid="{00000000-000D-0000-FFFF-FFFF00000000}"/>
  </bookViews>
  <sheets>
    <sheet name="Zał. nr 2 -5.6_056 RWS" sheetId="4" r:id="rId1"/>
    <sheet name="Rewitalizacja" sheetId="3" state="hidden" r:id="rId2"/>
  </sheets>
  <definedNames>
    <definedName name="_xlnm._FilterDatabase" localSheetId="0" hidden="1">'Zał. nr 2 -5.6_056 RWS'!$A$3:$Q$23</definedName>
    <definedName name="daneRMR">#REF!</definedName>
    <definedName name="daneRWS">#REF!</definedName>
    <definedName name="kurs" localSheetId="0">'Zał. nr 2 -5.6_056 RWS'!#REF!</definedName>
    <definedName name="kurs">#REF!</definedName>
    <definedName name="_xlnm.Print_Area" localSheetId="0">'Zał. nr 2 -5.6_056 RWS'!$A$1:$Q$23</definedName>
    <definedName name="projkekty">#REF!</definedName>
    <definedName name="rewitalizacja">Rewitalizacja!$A$1:$A$17</definedName>
    <definedName name="system">#REF!</definedName>
    <definedName name="_xlnm.Print_Titles" localSheetId="0">'Zał. nr 2 -5.6_056 RWS'!$3:$3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4" l="1"/>
  <c r="H17" i="4"/>
  <c r="H16" i="4"/>
  <c r="F19" i="4"/>
  <c r="G19" i="4"/>
  <c r="I19" i="4"/>
  <c r="H18" i="4"/>
  <c r="L5" i="4"/>
  <c r="L14" i="4"/>
  <c r="G6" i="4"/>
  <c r="H6" i="4"/>
  <c r="I6" i="4"/>
  <c r="F6" i="4"/>
  <c r="H15" i="4"/>
  <c r="H19" i="4" l="1"/>
</calcChain>
</file>

<file path=xl/sharedStrings.xml><?xml version="1.0" encoding="utf-8"?>
<sst xmlns="http://schemas.openxmlformats.org/spreadsheetml/2006/main" count="226" uniqueCount="82">
  <si>
    <t>Wyniki oceny projektów złożonych w ramach naboru konkurencyjnego nr FEMA.05.06-IP.01-056/25, Priorytet V „Fundusze Europejskie dla wyższej jakości życia na Mazowszu” dla Działania 5.6 „Ochrona Zdrowia”, Typ projektów: „Inwestycje w infrastrukturę zdrowotną”, Tytuł naboru „Rehabilitacja w formach zdeinstytucjonalizowanych", Funduszy Europejskich dla Mazowsza 2021-2027- Region Warszawski Stołeczny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</si>
  <si>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</si>
  <si>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</si>
  <si>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</si>
  <si>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</si>
  <si>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</si>
  <si>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</si>
  <si>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</si>
  <si>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</si>
  <si>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</si>
  <si>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</si>
  <si>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</si>
  <si>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</si>
  <si>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</si>
  <si>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Kompleksowość usług świadczonych przez wnioskodawcę (kryt. rozstrzygające nr 1)</t>
  </si>
  <si>
    <t>Powiaty o najmniejszej liczbie porad (kryt. rozstrzygające nr 2)</t>
  </si>
  <si>
    <t>Dochody gmin (kryt. rozstrzygające nr 3)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</si>
  <si>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</si>
  <si>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</si>
  <si>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</si>
  <si>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</si>
  <si>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</si>
  <si>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</si>
  <si>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</si>
  <si>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</si>
  <si>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</si>
  <si>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</si>
  <si>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</si>
  <si>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</si>
  <si>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</si>
  <si>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</si>
  <si>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</si>
  <si>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</si>
  <si>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</si>
  <si>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</si>
  <si>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</si>
  <si>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Mazowiecka Jednostka Wdrażania Programów Unijnych</t>
  </si>
  <si>
    <t>FEMA.05.06-IP.01-09U4/25</t>
  </si>
  <si>
    <t>Samodzielny Publiczny Zakład Opieki Zdrowotnej w Górze Kalwarii</t>
  </si>
  <si>
    <t>Rozbudowa i modernizacja wraz z zakupem sprzętu, aparatury medycznej i wyposażenia dla Działu Rehabilitacji Leczniczej w Samodzielnym Publicznym Zakładzie Opieki Zdrowotnej w Górze Kalwarii</t>
  </si>
  <si>
    <t>Brak danych</t>
  </si>
  <si>
    <t>SUMA:</t>
  </si>
  <si>
    <t>Próg wyczerpania alokacji***</t>
  </si>
  <si>
    <t>Nie dotyczy</t>
  </si>
  <si>
    <t>Projekty, które nie spełniły kryteriów wyboru projektów lub nie uzyskały wymaganej liczby punktów</t>
  </si>
  <si>
    <t>FEMA.05.06-IP.01-09TU/25</t>
  </si>
  <si>
    <t>CENTRUM KOMPLEKSOWEJ REHABILITACJI SPÓŁKA Z OGRANICZONĄ ODPOWIEDZIALNOŚCIĄ</t>
  </si>
  <si>
    <t>RehaPlus – Innowacyjne Centrum Rehabilitacji</t>
  </si>
  <si>
    <t>FEMA.05.06-IP.01-09U6/25</t>
  </si>
  <si>
    <t>Miejska Przychodnia Zdrowia Samodzielny Publiczny Zakład Opieki Zdrowotnej w Zielonce</t>
  </si>
  <si>
    <t>Rozbudowa rehabilitacji i rozwój Ośrodka Zdrowia Dzieci</t>
  </si>
  <si>
    <t>Negatywna ocena formalna</t>
  </si>
  <si>
    <t>FEMA.05.06-IP.01-09TK/25</t>
  </si>
  <si>
    <t>Warszawskie Centrum Opieki Medycznej "KOPERNIK" Spółka z ograniczoną odpowiedzialnością</t>
  </si>
  <si>
    <t>Zakup sprzętu do rehabilitacji pacjentów Ośrodka Dziennej Rehabilitacji Narządu Ruchu Warszawskiego Centrum Opieki Medycznej KOPERNIK Sp. z o.o.</t>
  </si>
  <si>
    <t>FEMA.05.06-IP.01-09UV/25</t>
  </si>
  <si>
    <t>Medcare sp. z o.o.</t>
  </si>
  <si>
    <t>Podniesienie jakości i dostępności świadczeń rehabilitacyjnych na Mazowszu</t>
  </si>
  <si>
    <t>FEMA.05.06-IP.01-09R3/25</t>
  </si>
  <si>
    <t>Samodzielny Zespół Publicznych Zakładów Lecznictwa Otwartego Warszawa Bemowo-Włochy</t>
  </si>
  <si>
    <t>Modernizacja sprzętu rehabilitacyjnego w placówkach SZPZLO Warszawa Bemowo-Włochy</t>
  </si>
  <si>
    <t>Wycofany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</si>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</sst>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theme="0"/>
      <name val="Arial"/>
      <family val="2"/>
      <charset val="238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20"/>
      <color theme="3" tint="0.79998168889431442"/>
      <name val="Arial"/>
      <family val="2"/>
      <charset val="238"/>
    </font>
    <font>
      <b/>
      <sz val="16"/>
      <color theme="1"/>
      <name val="Arial"/>
      <family val="2"/>
      <charset val="238"/>
    </font>
    <font>
      <sz val="20"/>
      <color theme="0"/>
      <name val="Czcionka tekstu podstawowego"/>
      <family val="2"/>
      <charset val="238"/>
    </font>
    <font>
      <sz val="20"/>
      <color theme="3" tint="0.79998168889431442"/>
      <name val="Czcionka tekstu podstawowego"/>
      <family val="2"/>
      <charset val="238"/>
    </font>
    <font>
      <sz val="20"/>
      <color rgb="FF000000"/>
      <name val="Arial"/>
      <family val="2"/>
      <charset val="238"/>
    </font>
    <font>
      <sz val="18"/>
      <color theme="3" tint="0.79998168889431442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59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0" fontId="23" fillId="33" borderId="10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49" fontId="22" fillId="33" borderId="18" xfId="0" applyNumberFormat="1" applyFont="1" applyFill="1" applyBorder="1" applyAlignment="1">
      <alignment horizontal="center" vertical="center"/>
    </xf>
    <xf numFmtId="49" fontId="22" fillId="33" borderId="15" xfId="0" applyNumberFormat="1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4" fontId="24" fillId="0" borderId="10" xfId="0" applyNumberFormat="1" applyFont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0" fontId="25" fillId="0" borderId="0" xfId="1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5" fontId="24" fillId="35" borderId="10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26" fillId="35" borderId="10" xfId="0" applyNumberFormat="1" applyFont="1" applyFill="1" applyBorder="1" applyAlignment="1">
      <alignment horizontal="center" vertical="center" wrapText="1"/>
    </xf>
    <xf numFmtId="49" fontId="28" fillId="35" borderId="10" xfId="0" applyNumberFormat="1" applyFont="1" applyFill="1" applyBorder="1" applyAlignment="1">
      <alignment horizontal="center" vertical="center" wrapText="1"/>
    </xf>
    <xf numFmtId="2" fontId="31" fillId="35" borderId="16" xfId="0" applyNumberFormat="1" applyFont="1" applyFill="1" applyBorder="1" applyAlignment="1">
      <alignment horizontal="center" vertical="center" wrapText="1"/>
    </xf>
    <xf numFmtId="10" fontId="28" fillId="35" borderId="10" xfId="1" applyNumberFormat="1" applyFont="1" applyFill="1" applyBorder="1" applyAlignment="1">
      <alignment horizontal="center" vertical="center" wrapText="1"/>
    </xf>
    <xf numFmtId="49" fontId="22" fillId="33" borderId="0" xfId="0" applyNumberFormat="1" applyFont="1" applyFill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10" fontId="32" fillId="0" borderId="10" xfId="0" applyNumberFormat="1" applyFont="1" applyBorder="1" applyAlignment="1">
      <alignment horizontal="center" vertical="center"/>
    </xf>
    <xf numFmtId="49" fontId="22" fillId="35" borderId="10" xfId="0" applyNumberFormat="1" applyFont="1" applyFill="1" applyBorder="1" applyAlignment="1">
      <alignment horizontal="center" vertical="center" wrapText="1"/>
    </xf>
    <xf numFmtId="44" fontId="24" fillId="35" borderId="10" xfId="0" applyNumberFormat="1" applyFont="1" applyFill="1" applyBorder="1" applyAlignment="1">
      <alignment horizontal="center" vertical="center" wrapText="1"/>
    </xf>
    <xf numFmtId="2" fontId="24" fillId="35" borderId="10" xfId="0" applyNumberFormat="1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49" fontId="22" fillId="36" borderId="10" xfId="0" applyNumberFormat="1" applyFont="1" applyFill="1" applyBorder="1" applyAlignment="1">
      <alignment horizontal="center" vertical="center" wrapText="1"/>
    </xf>
    <xf numFmtId="44" fontId="24" fillId="36" borderId="10" xfId="0" applyNumberFormat="1" applyFont="1" applyFill="1" applyBorder="1" applyAlignment="1">
      <alignment horizontal="center" vertical="center" wrapText="1"/>
    </xf>
    <xf numFmtId="2" fontId="24" fillId="36" borderId="10" xfId="0" applyNumberFormat="1" applyFont="1" applyFill="1" applyBorder="1" applyAlignment="1">
      <alignment horizontal="center" vertical="center" wrapText="1"/>
    </xf>
    <xf numFmtId="0" fontId="31" fillId="35" borderId="10" xfId="0" applyFont="1" applyFill="1" applyBorder="1" applyAlignment="1">
      <alignment horizontal="center" vertical="center" wrapText="1"/>
    </xf>
    <xf numFmtId="2" fontId="31" fillId="35" borderId="10" xfId="0" applyNumberFormat="1" applyFont="1" applyFill="1" applyBorder="1" applyAlignment="1">
      <alignment horizontal="center" vertical="center" wrapText="1"/>
    </xf>
    <xf numFmtId="10" fontId="33" fillId="35" borderId="10" xfId="0" applyNumberFormat="1" applyFont="1" applyFill="1" applyBorder="1" applyAlignment="1">
      <alignment horizontal="center" vertical="center"/>
    </xf>
    <xf numFmtId="165" fontId="24" fillId="0" borderId="10" xfId="0" applyNumberFormat="1" applyFont="1" applyBorder="1" applyAlignment="1">
      <alignment horizontal="center" vertical="center" wrapText="1"/>
    </xf>
    <xf numFmtId="165" fontId="24" fillId="36" borderId="10" xfId="0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showGridLines="0" tabSelected="1" view="pageBreakPreview" zoomScale="40" zoomScaleNormal="66" zoomScaleSheetLayoutView="40" workbookViewId="0">
      <selection activeCell="D5" sqref="D5"/>
    </sheetView>
  </sheetViews>
  <sheetFormatPr defaultColWidth="8.75" defaultRowHeight="25.5"/>
  <cols>
    <col min="1" max="1" width="14.625" style="26" customWidth="1"/>
    <col min="2" max="2" width="23" style="26" customWidth="1"/>
    <col min="3" max="3" width="34.125" style="25" customWidth="1"/>
    <col min="4" max="4" width="51.25" style="25" customWidth="1"/>
    <col min="5" max="5" width="56.25" style="25" customWidth="1"/>
    <col min="6" max="6" width="30.75" style="25" customWidth="1"/>
    <col min="7" max="7" width="29.5" style="25" customWidth="1"/>
    <col min="8" max="8" width="29.125" style="25" customWidth="1"/>
    <col min="9" max="9" width="29.25" style="25" customWidth="1"/>
    <col min="10" max="10" width="31.875" style="25" customWidth="1"/>
    <col min="11" max="11" width="19.125" style="25" customWidth="1"/>
    <col min="12" max="12" width="25.625" style="23" customWidth="1"/>
    <col min="13" max="15" width="24.875" style="23" customWidth="1"/>
    <col min="16" max="16" width="21.75" style="23" customWidth="1"/>
    <col min="17" max="17" width="22.75" style="23" customWidth="1"/>
    <col min="18" max="18" width="25.75" style="2" customWidth="1"/>
    <col min="19" max="19" width="2.375" style="2" customWidth="1"/>
    <col min="20" max="20" width="19.25" style="2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132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1"/>
    </row>
    <row r="2" spans="1:20" ht="92.2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1"/>
    </row>
    <row r="3" spans="1:20" ht="183.7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31" t="s">
        <v>14</v>
      </c>
      <c r="N3" s="31" t="s">
        <v>15</v>
      </c>
      <c r="O3" s="31" t="s">
        <v>16</v>
      </c>
      <c r="P3" s="7" t="s">
        <v>17</v>
      </c>
      <c r="Q3" s="6" t="s">
        <v>18</v>
      </c>
      <c r="R3" s="1"/>
    </row>
    <row r="4" spans="1:20">
      <c r="A4" s="8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29" t="s">
        <v>29</v>
      </c>
      <c r="L4" s="10" t="s">
        <v>30</v>
      </c>
      <c r="M4" s="29" t="s">
        <v>31</v>
      </c>
      <c r="N4" s="29" t="s">
        <v>32</v>
      </c>
      <c r="O4" s="10" t="s">
        <v>33</v>
      </c>
      <c r="P4" s="9" t="s">
        <v>34</v>
      </c>
      <c r="Q4" s="29" t="s">
        <v>35</v>
      </c>
    </row>
    <row r="5" spans="1:20" ht="195.75" customHeight="1">
      <c r="A5" s="12">
        <v>1</v>
      </c>
      <c r="B5" s="12" t="s">
        <v>36</v>
      </c>
      <c r="C5" s="12" t="s">
        <v>37</v>
      </c>
      <c r="D5" s="12" t="s">
        <v>38</v>
      </c>
      <c r="E5" s="13" t="s">
        <v>39</v>
      </c>
      <c r="F5" s="51">
        <v>1868080.09</v>
      </c>
      <c r="G5" s="51">
        <v>1868080.09</v>
      </c>
      <c r="H5" s="51">
        <v>934040.03</v>
      </c>
      <c r="I5" s="51">
        <v>934040.03</v>
      </c>
      <c r="J5" s="51">
        <v>0</v>
      </c>
      <c r="K5" s="30">
        <v>16</v>
      </c>
      <c r="L5" s="40">
        <f>K5/24</f>
        <v>0.66666666666666663</v>
      </c>
      <c r="M5" s="28">
        <v>6</v>
      </c>
      <c r="N5" s="28">
        <v>0</v>
      </c>
      <c r="O5" s="28">
        <v>3</v>
      </c>
      <c r="P5" s="12">
        <v>128</v>
      </c>
      <c r="Q5" s="33" t="s">
        <v>40</v>
      </c>
    </row>
    <row r="6" spans="1:20" ht="69.75" customHeight="1">
      <c r="A6" s="35" t="s">
        <v>40</v>
      </c>
      <c r="B6" s="35" t="s">
        <v>40</v>
      </c>
      <c r="C6" s="35" t="s">
        <v>40</v>
      </c>
      <c r="D6" s="35" t="s">
        <v>40</v>
      </c>
      <c r="E6" s="34" t="s">
        <v>41</v>
      </c>
      <c r="F6" s="27">
        <f>SUM(F5)</f>
        <v>1868080.09</v>
      </c>
      <c r="G6" s="27">
        <f>SUM(G5)</f>
        <v>1868080.09</v>
      </c>
      <c r="H6" s="27">
        <f>SUM(H5)</f>
        <v>934040.03</v>
      </c>
      <c r="I6" s="27">
        <f>SUM(I5)</f>
        <v>934040.03</v>
      </c>
      <c r="J6" s="27">
        <v>0</v>
      </c>
      <c r="K6" s="36" t="s">
        <v>40</v>
      </c>
      <c r="L6" s="37" t="s">
        <v>40</v>
      </c>
      <c r="M6" s="37" t="s">
        <v>40</v>
      </c>
      <c r="N6" s="37" t="s">
        <v>40</v>
      </c>
      <c r="O6" s="37" t="s">
        <v>40</v>
      </c>
      <c r="P6" s="37" t="s">
        <v>40</v>
      </c>
      <c r="Q6" s="37" t="s">
        <v>40</v>
      </c>
      <c r="R6" s="5"/>
      <c r="T6" s="3"/>
    </row>
    <row r="7" spans="1:20" ht="60.75" customHeight="1">
      <c r="A7" s="57" t="s">
        <v>42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"/>
      <c r="T7" s="3"/>
    </row>
    <row r="8" spans="1:20" ht="183.7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7" t="s">
        <v>13</v>
      </c>
      <c r="M8" s="31" t="s">
        <v>14</v>
      </c>
      <c r="N8" s="31" t="s">
        <v>15</v>
      </c>
      <c r="O8" s="31" t="s">
        <v>16</v>
      </c>
      <c r="P8" s="7" t="s">
        <v>17</v>
      </c>
      <c r="Q8" s="6" t="s">
        <v>18</v>
      </c>
      <c r="R8" s="5"/>
      <c r="T8" s="3"/>
    </row>
    <row r="9" spans="1:20" ht="26.25" customHeight="1">
      <c r="A9" s="14" t="s">
        <v>19</v>
      </c>
      <c r="B9" s="38" t="s">
        <v>20</v>
      </c>
      <c r="C9" s="39" t="s">
        <v>21</v>
      </c>
      <c r="D9" s="15" t="s">
        <v>22</v>
      </c>
      <c r="E9" s="38" t="s">
        <v>23</v>
      </c>
      <c r="F9" s="39" t="s">
        <v>24</v>
      </c>
      <c r="G9" s="39" t="s">
        <v>25</v>
      </c>
      <c r="H9" s="39" t="s">
        <v>26</v>
      </c>
      <c r="I9" s="39" t="s">
        <v>27</v>
      </c>
      <c r="J9" s="39" t="s">
        <v>28</v>
      </c>
      <c r="K9" s="39" t="s">
        <v>29</v>
      </c>
      <c r="L9" s="39" t="s">
        <v>30</v>
      </c>
      <c r="M9" s="39" t="s">
        <v>31</v>
      </c>
      <c r="N9" s="39" t="s">
        <v>32</v>
      </c>
      <c r="O9" s="39" t="s">
        <v>33</v>
      </c>
      <c r="P9" s="39" t="s">
        <v>34</v>
      </c>
      <c r="Q9" s="39" t="s">
        <v>35</v>
      </c>
      <c r="R9" s="5"/>
      <c r="T9" s="3"/>
    </row>
    <row r="10" spans="1:20" ht="152.25" customHeight="1">
      <c r="A10" s="12" t="s">
        <v>43</v>
      </c>
      <c r="B10" s="12" t="s">
        <v>43</v>
      </c>
      <c r="C10" s="12" t="s">
        <v>43</v>
      </c>
      <c r="D10" s="12" t="s">
        <v>43</v>
      </c>
      <c r="E10" s="12" t="s">
        <v>43</v>
      </c>
      <c r="F10" s="12" t="s">
        <v>43</v>
      </c>
      <c r="G10" s="12" t="s">
        <v>43</v>
      </c>
      <c r="H10" s="12" t="s">
        <v>43</v>
      </c>
      <c r="I10" s="12" t="s">
        <v>43</v>
      </c>
      <c r="J10" s="12" t="s">
        <v>43</v>
      </c>
      <c r="K10" s="12" t="s">
        <v>43</v>
      </c>
      <c r="L10" s="12" t="s">
        <v>43</v>
      </c>
      <c r="M10" s="12" t="s">
        <v>43</v>
      </c>
      <c r="N10" s="12" t="s">
        <v>43</v>
      </c>
      <c r="O10" s="12" t="s">
        <v>43</v>
      </c>
      <c r="P10" s="12" t="s">
        <v>43</v>
      </c>
      <c r="Q10" s="12" t="s">
        <v>43</v>
      </c>
      <c r="R10" s="5"/>
      <c r="T10" s="3"/>
    </row>
    <row r="11" spans="1:20" ht="83.25" customHeight="1">
      <c r="A11" s="57" t="s">
        <v>44</v>
      </c>
      <c r="B11" s="57"/>
      <c r="C11" s="57"/>
      <c r="D11" s="57"/>
      <c r="E11" s="57"/>
      <c r="F11" s="57"/>
      <c r="G11" s="57"/>
      <c r="H11" s="57"/>
      <c r="I11" s="57"/>
      <c r="J11" s="58"/>
      <c r="K11" s="57"/>
      <c r="L11" s="57"/>
      <c r="M11" s="57"/>
      <c r="N11" s="57"/>
      <c r="O11" s="57"/>
      <c r="P11" s="57"/>
      <c r="Q11" s="57"/>
      <c r="T11" s="3"/>
    </row>
    <row r="12" spans="1:20" ht="183.75">
      <c r="A12" s="6" t="s">
        <v>2</v>
      </c>
      <c r="B12" s="6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6" t="s">
        <v>8</v>
      </c>
      <c r="H12" s="6" t="s">
        <v>9</v>
      </c>
      <c r="I12" s="6" t="s">
        <v>10</v>
      </c>
      <c r="J12" s="6" t="s">
        <v>11</v>
      </c>
      <c r="K12" s="6" t="s">
        <v>12</v>
      </c>
      <c r="L12" s="7" t="s">
        <v>13</v>
      </c>
      <c r="M12" s="31" t="s">
        <v>14</v>
      </c>
      <c r="N12" s="31" t="s">
        <v>15</v>
      </c>
      <c r="O12" s="31" t="s">
        <v>16</v>
      </c>
      <c r="P12" s="7" t="s">
        <v>17</v>
      </c>
      <c r="Q12" s="6" t="s">
        <v>18</v>
      </c>
      <c r="R12" s="1"/>
    </row>
    <row r="13" spans="1:20">
      <c r="A13" s="14" t="s">
        <v>19</v>
      </c>
      <c r="B13" s="15" t="s">
        <v>20</v>
      </c>
      <c r="C13" s="15" t="s">
        <v>21</v>
      </c>
      <c r="D13" s="15" t="s">
        <v>22</v>
      </c>
      <c r="E13" s="15" t="s">
        <v>23</v>
      </c>
      <c r="F13" s="15" t="s">
        <v>24</v>
      </c>
      <c r="G13" s="15" t="s">
        <v>25</v>
      </c>
      <c r="H13" s="15" t="s">
        <v>26</v>
      </c>
      <c r="I13" s="15" t="s">
        <v>27</v>
      </c>
      <c r="J13" s="15" t="s">
        <v>28</v>
      </c>
      <c r="K13" s="15" t="s">
        <v>29</v>
      </c>
      <c r="L13" s="16" t="s">
        <v>30</v>
      </c>
      <c r="M13" s="15" t="s">
        <v>31</v>
      </c>
      <c r="N13" s="16" t="s">
        <v>32</v>
      </c>
      <c r="O13" s="15" t="s">
        <v>33</v>
      </c>
      <c r="P13" s="16" t="s">
        <v>34</v>
      </c>
      <c r="Q13" s="15" t="s">
        <v>35</v>
      </c>
    </row>
    <row r="14" spans="1:20" ht="137.25" customHeight="1">
      <c r="A14" s="17" t="s">
        <v>20</v>
      </c>
      <c r="B14" s="12" t="s">
        <v>36</v>
      </c>
      <c r="C14" s="12" t="s">
        <v>45</v>
      </c>
      <c r="D14" s="12" t="s">
        <v>46</v>
      </c>
      <c r="E14" s="13" t="s">
        <v>47</v>
      </c>
      <c r="F14" s="51">
        <v>1996319.4</v>
      </c>
      <c r="G14" s="51">
        <v>1996319.4</v>
      </c>
      <c r="H14" s="51">
        <v>998159.69</v>
      </c>
      <c r="I14" s="51">
        <v>998159.69</v>
      </c>
      <c r="J14" s="51">
        <v>0</v>
      </c>
      <c r="K14" s="32">
        <v>8</v>
      </c>
      <c r="L14" s="40">
        <f>K14/24</f>
        <v>0.33333333333333331</v>
      </c>
      <c r="M14" s="12">
        <v>3</v>
      </c>
      <c r="N14" s="12">
        <v>0</v>
      </c>
      <c r="O14" s="12">
        <v>0</v>
      </c>
      <c r="P14" s="12">
        <v>128</v>
      </c>
      <c r="Q14" s="33" t="s">
        <v>40</v>
      </c>
    </row>
    <row r="15" spans="1:20" ht="137.25" customHeight="1">
      <c r="A15" s="41" t="s">
        <v>21</v>
      </c>
      <c r="B15" s="11" t="s">
        <v>36</v>
      </c>
      <c r="C15" s="11" t="s">
        <v>48</v>
      </c>
      <c r="D15" s="11" t="s">
        <v>49</v>
      </c>
      <c r="E15" s="42" t="s">
        <v>50</v>
      </c>
      <c r="F15" s="27">
        <v>1000000</v>
      </c>
      <c r="G15" s="27">
        <v>1000000</v>
      </c>
      <c r="H15" s="27">
        <f>I15+J15</f>
        <v>850000</v>
      </c>
      <c r="I15" s="27">
        <v>0</v>
      </c>
      <c r="J15" s="27">
        <v>850000</v>
      </c>
      <c r="K15" s="43" t="s">
        <v>51</v>
      </c>
      <c r="L15" s="11" t="s">
        <v>43</v>
      </c>
      <c r="M15" s="11" t="s">
        <v>43</v>
      </c>
      <c r="N15" s="11" t="s">
        <v>43</v>
      </c>
      <c r="O15" s="11" t="s">
        <v>43</v>
      </c>
      <c r="P15" s="11" t="s">
        <v>43</v>
      </c>
      <c r="Q15" s="11" t="s">
        <v>43</v>
      </c>
    </row>
    <row r="16" spans="1:20" ht="160.5" customHeight="1">
      <c r="A16" s="17" t="s">
        <v>22</v>
      </c>
      <c r="B16" s="12" t="s">
        <v>36</v>
      </c>
      <c r="C16" s="12" t="s">
        <v>52</v>
      </c>
      <c r="D16" s="12" t="s">
        <v>53</v>
      </c>
      <c r="E16" s="13" t="s">
        <v>54</v>
      </c>
      <c r="F16" s="51">
        <v>235122.99</v>
      </c>
      <c r="G16" s="51">
        <v>235122.99</v>
      </c>
      <c r="H16" s="51">
        <f>I16+J16</f>
        <v>235122.99</v>
      </c>
      <c r="I16" s="51">
        <v>100</v>
      </c>
      <c r="J16" s="51">
        <v>235022.99</v>
      </c>
      <c r="K16" s="32" t="s">
        <v>51</v>
      </c>
      <c r="L16" s="12" t="s">
        <v>43</v>
      </c>
      <c r="M16" s="12" t="s">
        <v>43</v>
      </c>
      <c r="N16" s="12" t="s">
        <v>43</v>
      </c>
      <c r="O16" s="12" t="s">
        <v>43</v>
      </c>
      <c r="P16" s="12" t="s">
        <v>43</v>
      </c>
      <c r="Q16" s="12" t="s">
        <v>43</v>
      </c>
    </row>
    <row r="17" spans="1:17" ht="127.5">
      <c r="A17" s="41" t="s">
        <v>23</v>
      </c>
      <c r="B17" s="11" t="s">
        <v>36</v>
      </c>
      <c r="C17" s="11" t="s">
        <v>55</v>
      </c>
      <c r="D17" s="11" t="s">
        <v>56</v>
      </c>
      <c r="E17" s="42" t="s">
        <v>57</v>
      </c>
      <c r="F17" s="27">
        <v>1994346</v>
      </c>
      <c r="G17" s="27">
        <v>1994346</v>
      </c>
      <c r="H17" s="27">
        <f>I17+J17</f>
        <v>1515959.1</v>
      </c>
      <c r="I17" s="27">
        <v>1515959.1</v>
      </c>
      <c r="J17" s="27">
        <v>0</v>
      </c>
      <c r="K17" s="43" t="s">
        <v>51</v>
      </c>
      <c r="L17" s="11" t="s">
        <v>43</v>
      </c>
      <c r="M17" s="11" t="s">
        <v>43</v>
      </c>
      <c r="N17" s="11" t="s">
        <v>43</v>
      </c>
      <c r="O17" s="11" t="s">
        <v>43</v>
      </c>
      <c r="P17" s="11" t="s">
        <v>43</v>
      </c>
      <c r="Q17" s="11" t="s">
        <v>43</v>
      </c>
    </row>
    <row r="18" spans="1:17" ht="137.25" customHeight="1">
      <c r="A18" s="45" t="s">
        <v>24</v>
      </c>
      <c r="B18" s="44" t="s">
        <v>36</v>
      </c>
      <c r="C18" s="44" t="s">
        <v>58</v>
      </c>
      <c r="D18" s="44" t="s">
        <v>59</v>
      </c>
      <c r="E18" s="46" t="s">
        <v>60</v>
      </c>
      <c r="F18" s="52">
        <v>500850</v>
      </c>
      <c r="G18" s="52">
        <v>500850</v>
      </c>
      <c r="H18" s="51">
        <f>I18+J18</f>
        <v>500850</v>
      </c>
      <c r="I18" s="52">
        <v>500850</v>
      </c>
      <c r="J18" s="52">
        <v>0</v>
      </c>
      <c r="K18" s="47" t="s">
        <v>61</v>
      </c>
      <c r="L18" s="12" t="s">
        <v>43</v>
      </c>
      <c r="M18" s="12" t="s">
        <v>43</v>
      </c>
      <c r="N18" s="12" t="s">
        <v>43</v>
      </c>
      <c r="O18" s="12" t="s">
        <v>43</v>
      </c>
      <c r="P18" s="12" t="s">
        <v>43</v>
      </c>
      <c r="Q18" s="12" t="s">
        <v>43</v>
      </c>
    </row>
    <row r="19" spans="1:17" ht="82.5" customHeight="1">
      <c r="A19" s="35" t="s">
        <v>40</v>
      </c>
      <c r="B19" s="48" t="s">
        <v>40</v>
      </c>
      <c r="C19" s="48" t="s">
        <v>40</v>
      </c>
      <c r="D19" s="48" t="s">
        <v>40</v>
      </c>
      <c r="E19" s="11" t="s">
        <v>41</v>
      </c>
      <c r="F19" s="27">
        <f>SUM(F14:F18)</f>
        <v>5726638.3899999997</v>
      </c>
      <c r="G19" s="27">
        <f>SUM(G14:G18)</f>
        <v>5726638.3899999997</v>
      </c>
      <c r="H19" s="27">
        <f>SUM(H14:H18)</f>
        <v>4100091.7800000003</v>
      </c>
      <c r="I19" s="27">
        <f>SUM(I14:I18)</f>
        <v>3015068.79</v>
      </c>
      <c r="J19" s="27">
        <f>SUM(J14:J18)</f>
        <v>1085022.99</v>
      </c>
      <c r="K19" s="49" t="s">
        <v>40</v>
      </c>
      <c r="L19" s="50" t="s">
        <v>40</v>
      </c>
      <c r="M19" s="48" t="s">
        <v>40</v>
      </c>
      <c r="N19" s="48" t="s">
        <v>40</v>
      </c>
      <c r="O19" s="48" t="s">
        <v>40</v>
      </c>
      <c r="P19" s="48" t="s">
        <v>40</v>
      </c>
      <c r="Q19" s="48" t="s">
        <v>40</v>
      </c>
    </row>
    <row r="20" spans="1:17">
      <c r="A20" s="18"/>
      <c r="B20" s="18"/>
      <c r="C20" s="18"/>
      <c r="D20" s="18"/>
      <c r="E20" s="18"/>
      <c r="F20" s="19"/>
      <c r="G20" s="19"/>
      <c r="H20" s="19"/>
      <c r="I20" s="19"/>
      <c r="J20" s="19"/>
      <c r="K20" s="20"/>
      <c r="L20" s="21"/>
      <c r="M20" s="21"/>
      <c r="N20" s="21"/>
      <c r="O20" s="21"/>
      <c r="P20" s="22"/>
      <c r="Q20" s="21"/>
    </row>
    <row r="21" spans="1:17" ht="26.25">
      <c r="A21" s="23" t="s">
        <v>62</v>
      </c>
      <c r="B21" s="24"/>
      <c r="C21" s="24"/>
      <c r="D21" s="24"/>
      <c r="E21" s="24"/>
    </row>
    <row r="22" spans="1:17" ht="26.25">
      <c r="A22" s="23" t="s">
        <v>63</v>
      </c>
      <c r="B22" s="24"/>
      <c r="C22" s="24"/>
      <c r="D22" s="24"/>
      <c r="E22" s="24"/>
      <c r="F22" s="23"/>
      <c r="G22" s="23"/>
      <c r="H22" s="23"/>
      <c r="I22" s="23"/>
      <c r="J22" s="23"/>
      <c r="K22" s="23"/>
    </row>
    <row r="23" spans="1:17" ht="26.25">
      <c r="A23" s="23" t="s">
        <v>64</v>
      </c>
      <c r="B23" s="24"/>
      <c r="C23" s="24"/>
      <c r="D23" s="24"/>
      <c r="E23" s="24"/>
    </row>
  </sheetData>
  <autoFilter ref="A3:Q23" xr:uid="{00000000-0009-0000-0000-000000000000}"/>
  <sortState xmlns:xlrd2="http://schemas.microsoft.com/office/spreadsheetml/2017/richdata2" ref="A5:Q5">
    <sortCondition descending="1" ref="K5"/>
  </sortState>
  <mergeCells count="4">
    <mergeCell ref="A1:Q1"/>
    <mergeCell ref="A2:Q2"/>
    <mergeCell ref="A11:Q11"/>
    <mergeCell ref="A7:Q7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7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" t="s">
        <v>65</v>
      </c>
    </row>
    <row r="2" spans="1:1">
      <c r="A2" s="4" t="s">
        <v>66</v>
      </c>
    </row>
    <row r="3" spans="1:1">
      <c r="A3" s="4" t="s">
        <v>67</v>
      </c>
    </row>
    <row r="4" spans="1:1">
      <c r="A4" s="4" t="s">
        <v>68</v>
      </c>
    </row>
    <row r="5" spans="1:1">
      <c r="A5" s="4" t="s">
        <v>69</v>
      </c>
    </row>
    <row r="6" spans="1:1">
      <c r="A6" s="4" t="s">
        <v>70</v>
      </c>
    </row>
    <row r="7" spans="1:1">
      <c r="A7" s="4" t="s">
        <v>71</v>
      </c>
    </row>
    <row r="8" spans="1:1">
      <c r="A8" s="4" t="s">
        <v>72</v>
      </c>
    </row>
    <row r="9" spans="1:1">
      <c r="A9" s="4" t="s">
        <v>73</v>
      </c>
    </row>
    <row r="10" spans="1:1">
      <c r="A10" s="4" t="s">
        <v>74</v>
      </c>
    </row>
    <row r="11" spans="1:1">
      <c r="A11" s="4" t="s">
        <v>75</v>
      </c>
    </row>
    <row r="12" spans="1:1">
      <c r="A12" s="4" t="s">
        <v>76</v>
      </c>
    </row>
    <row r="13" spans="1:1">
      <c r="A13" s="4" t="s">
        <v>77</v>
      </c>
    </row>
    <row r="14" spans="1:1">
      <c r="A14" s="4" t="s">
        <v>78</v>
      </c>
    </row>
    <row r="15" spans="1:1">
      <c r="A15" s="4" t="s">
        <v>79</v>
      </c>
    </row>
    <row r="16" spans="1:1">
      <c r="A16" s="4" t="s">
        <v>80</v>
      </c>
    </row>
    <row r="17" spans="1:1">
      <c r="A17" t="s">
        <v>81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94a6438b45994610363ba71f090fac85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017eac7c232fdcca77f27e36de7de00d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C13CBA-2E2D-4840-BFF5-C5F200D67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2 -5.6_056 RWS</vt:lpstr>
      <vt:lpstr>Rewitalizacja</vt:lpstr>
      <vt:lpstr>'Zał. nr 2 -5.6_056 RWS'!Obszar_wydruku</vt:lpstr>
      <vt:lpstr>rewitalizacja</vt:lpstr>
      <vt:lpstr>'Zał. nr 2 -5.6_056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Paryż Małgorzata</cp:lastModifiedBy>
  <cp:revision/>
  <dcterms:created xsi:type="dcterms:W3CDTF">2016-04-12T10:40:23Z</dcterms:created>
  <dcterms:modified xsi:type="dcterms:W3CDTF">2025-10-13T10:41:27Z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