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Nowa Perspektywa 21-27\056 Rehabilitacja\Zarzad\Na stronę\"/>
    </mc:Choice>
  </mc:AlternateContent>
  <xr:revisionPtr revIDLastSave="0" documentId="13_ncr:1_{EBCCB391-223C-4FB3-8041-4420135FE578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Zał. nr 1 -5.6_056 RMR" sheetId="4" r:id="rId1"/>
    <sheet name="Rewitalizacja" sheetId="3" state="hidden" r:id="rId2"/>
  </sheets>
  <definedNames>
    <definedName name="_xlnm._FilterDatabase" localSheetId="0" hidden="1">'Zał. nr 1 -5.6_056 RMR'!$A$3:$Q$36</definedName>
    <definedName name="daneRMR">#REF!</definedName>
    <definedName name="kurs" localSheetId="0">'Zał. nr 1 -5.6_056 RMR'!#REF!</definedName>
    <definedName name="kurs">#REF!</definedName>
    <definedName name="_xlnm.Print_Area" localSheetId="0">'Zał. nr 1 -5.6_056 RMR'!$A$1:$Q$36</definedName>
    <definedName name="projkekty">#REF!</definedName>
    <definedName name="rewitalizacja">Rewitalizacja!$A$1:$A$17</definedName>
    <definedName name="system">#REF!</definedName>
    <definedName name="_xlnm.Print_Titles" localSheetId="0">'Zał. nr 1 -5.6_056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4" l="1"/>
  <c r="I9" i="4"/>
  <c r="I17" i="4"/>
  <c r="F32" i="4"/>
  <c r="G32" i="4"/>
  <c r="I32" i="4"/>
  <c r="J9" i="4"/>
  <c r="F9" i="4"/>
  <c r="G9" i="4"/>
  <c r="J17" i="4"/>
  <c r="F17" i="4"/>
  <c r="G17" i="4"/>
  <c r="H23" i="4"/>
  <c r="H24" i="4"/>
  <c r="H25" i="4"/>
  <c r="H26" i="4"/>
  <c r="H27" i="4"/>
  <c r="H28" i="4"/>
  <c r="H29" i="4"/>
  <c r="H30" i="4"/>
  <c r="H31" i="4"/>
  <c r="H22" i="4"/>
  <c r="H21" i="4"/>
  <c r="L23" i="4"/>
  <c r="L24" i="4"/>
  <c r="L25" i="4"/>
  <c r="L22" i="4"/>
  <c r="L21" i="4"/>
  <c r="H15" i="4"/>
  <c r="H16" i="4"/>
  <c r="H14" i="4"/>
  <c r="H13" i="4"/>
  <c r="H17" i="4" s="1"/>
  <c r="L15" i="4"/>
  <c r="L16" i="4"/>
  <c r="L14" i="4"/>
  <c r="L13" i="4"/>
  <c r="H7" i="4"/>
  <c r="H8" i="4"/>
  <c r="H6" i="4"/>
  <c r="H5" i="4"/>
  <c r="L7" i="4"/>
  <c r="L8" i="4"/>
  <c r="L6" i="4"/>
  <c r="L5" i="4"/>
  <c r="H9" i="4" l="1"/>
  <c r="H32" i="4"/>
</calcChain>
</file>

<file path=xl/sharedStrings.xml><?xml version="1.0" encoding="utf-8"?>
<sst xmlns="http://schemas.openxmlformats.org/spreadsheetml/2006/main" count="295" uniqueCount="123">
  <si>
    <t>Wyniki oceny projektów złożonych w ramach naboru konkurencyjnego nr FEMA.05.06-IP.01-056/25, Priorytet V „Fundusze Europejskie dla wyższej jakości życia na Mazowszu” dla Działania 5.6 „Ochrona Zdrowia”, Typ projektów: „Inwestycje w infrastrukturę zdrowotną” Tytuł naboru „Rehabilitacja w formach zdeinstytucjonalizowanych", Funduszy Europejskich dla Mazowsza 2021-2027-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</si>
  <si>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</si>
  <si>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</si>
  <si>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</si>
  <si>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</si>
  <si>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</si>
  <si>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</si>
  <si>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</si>
  <si>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</si>
  <si>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</si>
  <si>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</si>
  <si>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</si>
  <si>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</si>
  <si>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</si>
  <si>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Kompleksowość usług świadczonych przez wnioskodawcę (kryt. rozstrzygające nr 1)</t>
  </si>
  <si>
    <t>Powiaty o najmniejszej liczbie porad (kryt. rozstrzygające nr 2)</t>
  </si>
  <si>
    <t>Dochody gmin (kryt. rozstrzygające nr 3)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</si>
  <si>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</si>
  <si>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</si>
  <si>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</si>
  <si>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</si>
  <si>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</si>
  <si>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</si>
  <si>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</si>
  <si>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</si>
  <si>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</si>
  <si>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</si>
  <si>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</si>
  <si>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</si>
  <si>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</si>
  <si>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</si>
  <si>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</si>
  <si>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</si>
  <si>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</si>
  <si>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</si>
  <si>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</si>
  <si>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</si>
  <si>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FEMA.05.06-IP.01-09SQ/25</t>
  </si>
  <si>
    <t>Samodzielny Publiczny Zakład Opieki Zdrowotnej w Pniewach – publiczny zakład opieki zdrowotnej</t>
  </si>
  <si>
    <t>Zakup sprzętu, aparatury medycznej i wyposażenia dla Działu rehabilitacji leczniczej w Samodzielnym Publicznym Zakładzie Opieki Zdrowotnej w Pniewach</t>
  </si>
  <si>
    <t>Brak danych</t>
  </si>
  <si>
    <t>FEMA.05.06-IP.01-09TV/25</t>
  </si>
  <si>
    <t>Samodzielny Publiczny Zakład Opieki Zdrowotnej – Zespół Zakładów</t>
  </si>
  <si>
    <t>Rozwój Rehabilitacji w Samodzielnym Publicznym Zakładzie Opieki Zdrowotnej - Zespole Zakładów</t>
  </si>
  <si>
    <t>FEMA.05.06-IP.01-09MK/25</t>
  </si>
  <si>
    <t>Samodzielny Publiczny Zespół Zakładów Opieki Zdrowotnej w Ostrowi Mazowieckiej</t>
  </si>
  <si>
    <t>Modernizacja pomieszczeń Działu Rehabilitacji Leczniczej w SPZZOZ w Ostrowi Mazowieckiej</t>
  </si>
  <si>
    <t>FEMA.05.06-IP.01-09U8/25</t>
  </si>
  <si>
    <t>Centrum Zdrowia Mazowsza Zachodniego Sp. z o.o.</t>
  </si>
  <si>
    <t>Zakup sprzętu i wyposażenia wraz z wykonaniem niezbędnych robót budowlanych na potrzeby funkcjonowania rehabilitacji dziennej w Szpitalu Centrum Zdrowia Mazowsza Zachodniego w Żyrardowie.</t>
  </si>
  <si>
    <t>SUMA:</t>
  </si>
  <si>
    <t>Próg wyczerpania alokacji***</t>
  </si>
  <si>
    <t>FEMA.05.06-IP.01-09U5/25</t>
  </si>
  <si>
    <t>Przychodnia Lekarza Rodzinnego Artur Płóciennik</t>
  </si>
  <si>
    <t>ZAPEWNIENIE DOSTĘPU DO REHABILITACJI W PRZYCHODNI LEKARZA RODZINNEGO ARTUR PŁÓCIENNIK</t>
  </si>
  <si>
    <t>FEMA.05.06-IP.01-09OT/25</t>
  </si>
  <si>
    <t>Samodzielny Publiczny Zespół Zakładów Opieki Zdrowotnej w Lipsku</t>
  </si>
  <si>
    <t>Kompleksowa rehabilitacja blisko domu- Projekt SPZZOZ w Lipsku w ramach wsparcia Funduszy Europejskich</t>
  </si>
  <si>
    <t>FEMA.05.06-IP.01-09PN/25</t>
  </si>
  <si>
    <t>VITA-MED SŁOMSCY SPÓŁKA JAWNA</t>
  </si>
  <si>
    <t>Rozszerzenie oferty rehabilitacyjnej poradni VITA-MED poprzez zakup kriogenicznej komory i specjalistycznego sprzętu medycznego</t>
  </si>
  <si>
    <t>FEMA.05.06-IP.01-09JQ/25</t>
  </si>
  <si>
    <t>Samodzielny Publiczny Zakład Opieki Zdrowotnej w Przytyku</t>
  </si>
  <si>
    <t>Podniesienie dostępności SPZOZ w Przytyku poprzez doposażenie w sprzęt rehabilitacyjny.</t>
  </si>
  <si>
    <t>Projekty, które nie spełniły kryteriów wyboru projektów lub nie uzyskały wymaganej liczby punktów</t>
  </si>
  <si>
    <t>FEMA.05.06-IP.01-09TF/25</t>
  </si>
  <si>
    <t>Samodzielny Publiczny Zespół Zakładów Opieki Zdrowotnej - Szpital w Iłży</t>
  </si>
  <si>
    <t>Modernizacja infrastruktury Zakładu Rehabilitacji Ogólnoustrojowej w SPZZOZ - Szpital w Iłży</t>
  </si>
  <si>
    <t>FEMA.05.06-IP.01-09TA/25</t>
  </si>
  <si>
    <t>Samodzielny Publiczny Zakład Opieki Zdrowotnej w Jedlni-Letnisko</t>
  </si>
  <si>
    <t>Zakup aparatury i sprzętu medycznego dla Pracowni fizjoterapii Samodzielnego Publicznego Zakładu Opieki Zdrowotnej w Jedlni-Letnisko</t>
  </si>
  <si>
    <t>FEMA.05.06-IP.01-09SK/25</t>
  </si>
  <si>
    <t>Mazowiecki Szpital Wojewódzki im. św. Jana Pawła II w Siedlcach Sp. z o.o.</t>
  </si>
  <si>
    <t>Serce pod opieką – kompleksowa rehabilitacja kardiologiczna w Mazowieckim Szpitalu Wojewódzkim im. św. Jana Pawła II w Siedlcach Sp. z o.o.</t>
  </si>
  <si>
    <t>FEMA.05.06-IP.01-09TW/25</t>
  </si>
  <si>
    <t>Powiat Przysuski</t>
  </si>
  <si>
    <t>Dostawa aparatu RTG wraz z adaptacją pomieszczeń dla pracowni RTG SPZZOZ w Przysusze</t>
  </si>
  <si>
    <t>FEMA.05.06-IP.01-09TO/25</t>
  </si>
  <si>
    <t>CENTRUM MEDYCZNE "FIZJOMEDICA" IGA AUGUSTYNIAK- DREWIN, MARCIN DREWIN SPÓŁKA CYWILNA</t>
  </si>
  <si>
    <t>Rehabilitacja bez barier – rozbudowa i modernizacja infrastruktury FizjoMedica w celu świadczenia usług rehabilitacyjnych w formach zdeinstytucjonalizowanych na terenie Radomia i powiatu radomskiego</t>
  </si>
  <si>
    <t>FEMA.05.06-IP.01-09NH/25</t>
  </si>
  <si>
    <t>CENTRUM MEDYCZNE I REHABILITACJI KRIOSONIK SPÓŁKA Z OGRANICZONĄ ODPOWIEDZIALNOŚCIĄ SPÓŁKA KOMANDYTOWA Jednostka realizująca i rozliczająca projekt: Placówka w Siedlcach ul. Wojskowa 6 08-110 Siedlce</t>
  </si>
  <si>
    <t>Wsparcie rozwoju Centrum Medyczne i Rehabilitacji Kriosonik placówka w Siedlcach, w świadczeniu usług zdeinstytucjonalizowanej rehabilitacji</t>
  </si>
  <si>
    <t>Negatywna ocena ogólna</t>
  </si>
  <si>
    <t>Nie dotyczy</t>
  </si>
  <si>
    <t>FEMA.05.06-IP.01-09N3/25</t>
  </si>
  <si>
    <t>FIZJO-BALANS Małgorzata Belcik</t>
  </si>
  <si>
    <t>Zakup profesjonalnego sprzętu INDIBA ACTIV  do  leczenia urazów mięśni szkieletowych kości, ścięgien i więzadeł</t>
  </si>
  <si>
    <t>Negatywna ocena formalna</t>
  </si>
  <si>
    <t>FEMA.05.06-IP.01-09TP/25</t>
  </si>
  <si>
    <t>SAMODZIELNY PUBLICZNY ZESPÓŁ ZAKŁADÓW OPIEKI ZDROWOTNEJ W SZYDŁOWCU</t>
  </si>
  <si>
    <t>Podniesienie jakości usług rehabilitacyjnych poprzez zakup specjalistycznego sprzętu medycznego</t>
  </si>
  <si>
    <t>FEMA.05.06-IP.01-09U7/25</t>
  </si>
  <si>
    <t>Mazowiecki Szpital Specjalistyczny im. dr. Józefa Psarskiego w Ostrołęce</t>
  </si>
  <si>
    <t>„Zakup aparatury i sprzętu medycznego oraz wykonanie robót budowlanych na potrzeby poprawy jakości i dostępności świadczeń zdrowotnych w zakresie rehabilitacji w Mazowieckim Szpitalu Specjalistycznym im. dr. Józefa Psarskiego w Ostrołęce”</t>
  </si>
  <si>
    <t>18</t>
  </si>
  <si>
    <t>FEMA.05.06-IP.01-09T6/25</t>
  </si>
  <si>
    <t>"LEKARZE RODZINNI - ESKULAP" SPÓŁKA Z OGRANICZONĄ ODPOWIEDZIALNOŚCIĄ</t>
  </si>
  <si>
    <t>ESKULAP – profesjonalna rehabilitacja</t>
  </si>
  <si>
    <t>19</t>
  </si>
  <si>
    <t>FEMA.05.06-IP.01-09OE/25</t>
  </si>
  <si>
    <t>Miasto i Gmina Gąbin</t>
  </si>
  <si>
    <t>Centrum Rehabilitacji i Zdrowego Stylu Życia w Gąbinie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</si>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</sst>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20"/>
      <color theme="3" tint="0.79998168889431442"/>
      <name val="Arial"/>
      <family val="2"/>
      <charset val="238"/>
    </font>
    <font>
      <sz val="18"/>
      <color theme="3" tint="0.79998168889431442"/>
      <name val="Arial"/>
      <family val="2"/>
      <charset val="238"/>
    </font>
    <font>
      <sz val="16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1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10" fontId="25" fillId="0" borderId="10" xfId="1" applyNumberFormat="1" applyFont="1" applyFill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 wrapText="1"/>
    </xf>
    <xf numFmtId="2" fontId="24" fillId="35" borderId="16" xfId="0" applyNumberFormat="1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2" fontId="29" fillId="0" borderId="16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4" fillId="35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0" fontId="31" fillId="35" borderId="10" xfId="0" applyNumberFormat="1" applyFont="1" applyFill="1" applyBorder="1" applyAlignment="1">
      <alignment horizontal="center" vertical="center"/>
    </xf>
    <xf numFmtId="49" fontId="22" fillId="33" borderId="0" xfId="0" applyNumberFormat="1" applyFont="1" applyFill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10" fontId="31" fillId="0" borderId="10" xfId="0" applyNumberFormat="1" applyFont="1" applyBorder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49" fontId="32" fillId="35" borderId="10" xfId="0" applyNumberFormat="1" applyFont="1" applyFill="1" applyBorder="1" applyAlignment="1">
      <alignment horizontal="center" vertical="center" wrapText="1"/>
    </xf>
    <xf numFmtId="2" fontId="30" fillId="35" borderId="10" xfId="0" applyNumberFormat="1" applyFont="1" applyFill="1" applyBorder="1" applyAlignment="1">
      <alignment horizontal="center" vertical="center" wrapText="1"/>
    </xf>
    <xf numFmtId="10" fontId="33" fillId="35" borderId="10" xfId="0" applyNumberFormat="1" applyFont="1" applyFill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 wrapText="1"/>
    </xf>
    <xf numFmtId="164" fontId="34" fillId="0" borderId="0" xfId="0" applyNumberFormat="1" applyFont="1"/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showGridLines="0" tabSelected="1" view="pageBreakPreview" zoomScale="40" zoomScaleNormal="66" zoomScaleSheetLayoutView="40" workbookViewId="0">
      <selection activeCell="E58" sqref="E58"/>
    </sheetView>
  </sheetViews>
  <sheetFormatPr defaultColWidth="8.75" defaultRowHeight="25.5"/>
  <cols>
    <col min="1" max="1" width="7.125" style="32" customWidth="1"/>
    <col min="2" max="2" width="23" style="32" customWidth="1"/>
    <col min="3" max="3" width="27.75" style="31" customWidth="1"/>
    <col min="4" max="5" width="56.25" style="31" customWidth="1"/>
    <col min="6" max="6" width="29.125" style="31" customWidth="1"/>
    <col min="7" max="7" width="29.5" style="31" customWidth="1"/>
    <col min="8" max="8" width="29.125" style="31" customWidth="1"/>
    <col min="9" max="9" width="29.25" style="31" customWidth="1"/>
    <col min="10" max="10" width="29.375" style="31" customWidth="1"/>
    <col min="11" max="11" width="19.125" style="31" customWidth="1"/>
    <col min="12" max="12" width="25.625" style="29" customWidth="1"/>
    <col min="13" max="13" width="31.875" style="29" customWidth="1"/>
    <col min="14" max="14" width="28.375" style="29" customWidth="1"/>
    <col min="15" max="15" width="26.75" style="29" customWidth="1"/>
    <col min="16" max="16" width="21.75" style="29" customWidth="1"/>
    <col min="17" max="17" width="22.75" style="29" customWidth="1"/>
    <col min="18" max="18" width="25.75" style="2" customWidth="1"/>
    <col min="19" max="19" width="2.375" style="2" customWidth="1"/>
    <col min="20" max="20" width="25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105.7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1"/>
    </row>
    <row r="2" spans="1:20" ht="92.2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1"/>
    </row>
    <row r="3" spans="1:20" ht="2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6" t="s">
        <v>18</v>
      </c>
      <c r="R3" s="1"/>
    </row>
    <row r="4" spans="1:20">
      <c r="A4" s="8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35" t="s">
        <v>29</v>
      </c>
      <c r="L4" s="10" t="s">
        <v>30</v>
      </c>
      <c r="M4" s="35" t="s">
        <v>31</v>
      </c>
      <c r="N4" s="35" t="s">
        <v>32</v>
      </c>
      <c r="O4" s="10" t="s">
        <v>33</v>
      </c>
      <c r="P4" s="9" t="s">
        <v>34</v>
      </c>
      <c r="Q4" s="35" t="s">
        <v>35</v>
      </c>
    </row>
    <row r="5" spans="1:20" ht="148.5" customHeight="1">
      <c r="A5" s="13">
        <v>1</v>
      </c>
      <c r="B5" s="13" t="s">
        <v>36</v>
      </c>
      <c r="C5" s="13" t="s">
        <v>37</v>
      </c>
      <c r="D5" s="13" t="s">
        <v>38</v>
      </c>
      <c r="E5" s="14" t="s">
        <v>39</v>
      </c>
      <c r="F5" s="53">
        <v>1935358.25</v>
      </c>
      <c r="G5" s="53">
        <v>1935358.25</v>
      </c>
      <c r="H5" s="53">
        <f>I5+J5</f>
        <v>1645054.48</v>
      </c>
      <c r="I5" s="53">
        <v>1645054.48</v>
      </c>
      <c r="J5" s="53">
        <v>0</v>
      </c>
      <c r="K5" s="36">
        <v>21</v>
      </c>
      <c r="L5" s="48">
        <f>K5/24</f>
        <v>0.875</v>
      </c>
      <c r="M5" s="33">
        <v>6</v>
      </c>
      <c r="N5" s="33">
        <v>5</v>
      </c>
      <c r="O5" s="33">
        <v>3</v>
      </c>
      <c r="P5" s="13">
        <v>128</v>
      </c>
      <c r="Q5" s="44" t="s">
        <v>40</v>
      </c>
    </row>
    <row r="6" spans="1:20" ht="148.5" customHeight="1">
      <c r="A6" s="11">
        <v>2</v>
      </c>
      <c r="B6" s="11" t="s">
        <v>36</v>
      </c>
      <c r="C6" s="11" t="s">
        <v>41</v>
      </c>
      <c r="D6" s="11" t="s">
        <v>42</v>
      </c>
      <c r="E6" s="12" t="s">
        <v>43</v>
      </c>
      <c r="F6" s="49">
        <v>1449660.27</v>
      </c>
      <c r="G6" s="49">
        <v>1449660.27</v>
      </c>
      <c r="H6" s="49">
        <f>I6+J6</f>
        <v>1232211.22</v>
      </c>
      <c r="I6" s="49">
        <v>1232211.22</v>
      </c>
      <c r="J6" s="49">
        <v>0</v>
      </c>
      <c r="K6" s="37">
        <v>21</v>
      </c>
      <c r="L6" s="45">
        <f>K6/24</f>
        <v>0.875</v>
      </c>
      <c r="M6" s="34">
        <v>6</v>
      </c>
      <c r="N6" s="34">
        <v>5</v>
      </c>
      <c r="O6" s="34">
        <v>3</v>
      </c>
      <c r="P6" s="11">
        <v>128</v>
      </c>
      <c r="Q6" s="43" t="s">
        <v>40</v>
      </c>
    </row>
    <row r="7" spans="1:20" ht="148.5" customHeight="1">
      <c r="A7" s="13">
        <v>3</v>
      </c>
      <c r="B7" s="13" t="s">
        <v>36</v>
      </c>
      <c r="C7" s="13" t="s">
        <v>44</v>
      </c>
      <c r="D7" s="13" t="s">
        <v>45</v>
      </c>
      <c r="E7" s="14" t="s">
        <v>46</v>
      </c>
      <c r="F7" s="53">
        <v>6866266.5499999998</v>
      </c>
      <c r="G7" s="53">
        <v>6866266.5499999998</v>
      </c>
      <c r="H7" s="53">
        <f>I7+J7</f>
        <v>5836326.5099999998</v>
      </c>
      <c r="I7" s="53">
        <v>5836326.5099999998</v>
      </c>
      <c r="J7" s="53">
        <v>0</v>
      </c>
      <c r="K7" s="36">
        <v>19</v>
      </c>
      <c r="L7" s="48">
        <f>K7/24</f>
        <v>0.79166666666666663</v>
      </c>
      <c r="M7" s="33">
        <v>6</v>
      </c>
      <c r="N7" s="33">
        <v>5</v>
      </c>
      <c r="O7" s="33">
        <v>3</v>
      </c>
      <c r="P7" s="13">
        <v>128</v>
      </c>
      <c r="Q7" s="44" t="s">
        <v>40</v>
      </c>
    </row>
    <row r="8" spans="1:20" ht="207" customHeight="1">
      <c r="A8" s="11">
        <v>4</v>
      </c>
      <c r="B8" s="11" t="s">
        <v>36</v>
      </c>
      <c r="C8" s="11" t="s">
        <v>47</v>
      </c>
      <c r="D8" s="11" t="s">
        <v>48</v>
      </c>
      <c r="E8" s="12" t="s">
        <v>49</v>
      </c>
      <c r="F8" s="49">
        <v>7998624.2999999998</v>
      </c>
      <c r="G8" s="49">
        <v>7998624.2999999998</v>
      </c>
      <c r="H8" s="49">
        <f>I8+J8</f>
        <v>6798830.6500000004</v>
      </c>
      <c r="I8" s="49">
        <v>6798830.6500000004</v>
      </c>
      <c r="J8" s="49">
        <v>0</v>
      </c>
      <c r="K8" s="37">
        <v>17</v>
      </c>
      <c r="L8" s="45">
        <f>K8/24</f>
        <v>0.70833333333333337</v>
      </c>
      <c r="M8" s="34">
        <v>3</v>
      </c>
      <c r="N8" s="34">
        <v>5</v>
      </c>
      <c r="O8" s="34">
        <v>3</v>
      </c>
      <c r="P8" s="11">
        <v>128</v>
      </c>
      <c r="Q8" s="43" t="s">
        <v>40</v>
      </c>
    </row>
    <row r="9" spans="1:20" ht="99.75" customHeight="1">
      <c r="A9" s="15" t="s">
        <v>40</v>
      </c>
      <c r="B9" s="15" t="s">
        <v>40</v>
      </c>
      <c r="C9" s="15" t="s">
        <v>40</v>
      </c>
      <c r="D9" s="15" t="s">
        <v>40</v>
      </c>
      <c r="E9" s="16" t="s">
        <v>50</v>
      </c>
      <c r="F9" s="42">
        <f t="shared" ref="F9:H9" si="0">SUM(F5:F8)</f>
        <v>18249909.370000001</v>
      </c>
      <c r="G9" s="42">
        <f t="shared" si="0"/>
        <v>18249909.370000001</v>
      </c>
      <c r="H9" s="42">
        <f t="shared" si="0"/>
        <v>15512422.860000001</v>
      </c>
      <c r="I9" s="42">
        <f>SUM(I5:I8)</f>
        <v>15512422.860000001</v>
      </c>
      <c r="J9" s="53">
        <f>SUM(J5:J8)</f>
        <v>0</v>
      </c>
      <c r="K9" s="39" t="s">
        <v>40</v>
      </c>
      <c r="L9" s="17" t="s">
        <v>40</v>
      </c>
      <c r="M9" s="17" t="s">
        <v>40</v>
      </c>
      <c r="N9" s="17" t="s">
        <v>40</v>
      </c>
      <c r="O9" s="17" t="s">
        <v>40</v>
      </c>
      <c r="P9" s="17" t="s">
        <v>40</v>
      </c>
      <c r="Q9" s="17" t="s">
        <v>40</v>
      </c>
      <c r="R9" s="5"/>
      <c r="T9" s="3"/>
    </row>
    <row r="10" spans="1:20" ht="83.25" customHeight="1">
      <c r="A10" s="59" t="s">
        <v>51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"/>
      <c r="T10" s="3"/>
    </row>
    <row r="11" spans="1:20" ht="183.75">
      <c r="A11" s="6" t="s">
        <v>2</v>
      </c>
      <c r="B11" s="6" t="s">
        <v>3</v>
      </c>
      <c r="C11" s="6" t="s">
        <v>4</v>
      </c>
      <c r="D11" s="6" t="s">
        <v>5</v>
      </c>
      <c r="E11" s="6" t="s">
        <v>6</v>
      </c>
      <c r="F11" s="6" t="s">
        <v>7</v>
      </c>
      <c r="G11" s="6" t="s">
        <v>8</v>
      </c>
      <c r="H11" s="6" t="s">
        <v>9</v>
      </c>
      <c r="I11" s="6" t="s">
        <v>10</v>
      </c>
      <c r="J11" s="6" t="s">
        <v>11</v>
      </c>
      <c r="K11" s="6" t="s">
        <v>12</v>
      </c>
      <c r="L11" s="7" t="s">
        <v>13</v>
      </c>
      <c r="M11" s="38" t="s">
        <v>14</v>
      </c>
      <c r="N11" s="38" t="s">
        <v>15</v>
      </c>
      <c r="O11" s="38" t="s">
        <v>16</v>
      </c>
      <c r="P11" s="7" t="s">
        <v>17</v>
      </c>
      <c r="Q11" s="6" t="s">
        <v>18</v>
      </c>
      <c r="R11" s="5"/>
      <c r="T11" s="3"/>
    </row>
    <row r="12" spans="1:20" ht="26.25" customHeight="1">
      <c r="A12" s="19" t="s">
        <v>19</v>
      </c>
      <c r="B12" s="46" t="s">
        <v>20</v>
      </c>
      <c r="C12" s="47" t="s">
        <v>21</v>
      </c>
      <c r="D12" s="20" t="s">
        <v>22</v>
      </c>
      <c r="E12" s="46" t="s">
        <v>23</v>
      </c>
      <c r="F12" s="47" t="s">
        <v>24</v>
      </c>
      <c r="G12" s="47" t="s">
        <v>25</v>
      </c>
      <c r="H12" s="47" t="s">
        <v>26</v>
      </c>
      <c r="I12" s="47" t="s">
        <v>27</v>
      </c>
      <c r="J12" s="47" t="s">
        <v>28</v>
      </c>
      <c r="K12" s="47" t="s">
        <v>29</v>
      </c>
      <c r="L12" s="47" t="s">
        <v>30</v>
      </c>
      <c r="M12" s="47" t="s">
        <v>31</v>
      </c>
      <c r="N12" s="47" t="s">
        <v>32</v>
      </c>
      <c r="O12" s="47" t="s">
        <v>33</v>
      </c>
      <c r="P12" s="47" t="s">
        <v>34</v>
      </c>
      <c r="Q12" s="47" t="s">
        <v>35</v>
      </c>
      <c r="R12" s="5"/>
      <c r="T12" s="3"/>
    </row>
    <row r="13" spans="1:20" ht="141.75" customHeight="1">
      <c r="A13" s="13">
        <v>5</v>
      </c>
      <c r="B13" s="13" t="s">
        <v>36</v>
      </c>
      <c r="C13" s="13" t="s">
        <v>52</v>
      </c>
      <c r="D13" s="13" t="s">
        <v>53</v>
      </c>
      <c r="E13" s="14" t="s">
        <v>54</v>
      </c>
      <c r="F13" s="53">
        <v>492979.99</v>
      </c>
      <c r="G13" s="53">
        <v>492979.99</v>
      </c>
      <c r="H13" s="53">
        <f>I13+J13</f>
        <v>419032.99</v>
      </c>
      <c r="I13" s="53">
        <v>419032.99</v>
      </c>
      <c r="J13" s="53">
        <v>0</v>
      </c>
      <c r="K13" s="36">
        <v>16</v>
      </c>
      <c r="L13" s="48">
        <f>K13/24</f>
        <v>0.66666666666666663</v>
      </c>
      <c r="M13" s="33">
        <v>6</v>
      </c>
      <c r="N13" s="33">
        <v>5</v>
      </c>
      <c r="O13" s="33">
        <v>3</v>
      </c>
      <c r="P13" s="13">
        <v>128</v>
      </c>
      <c r="Q13" s="44" t="s">
        <v>40</v>
      </c>
      <c r="R13" s="5"/>
      <c r="T13" s="3"/>
    </row>
    <row r="14" spans="1:20" ht="141.75" customHeight="1">
      <c r="A14" s="11">
        <v>6</v>
      </c>
      <c r="B14" s="11" t="s">
        <v>36</v>
      </c>
      <c r="C14" s="11" t="s">
        <v>55</v>
      </c>
      <c r="D14" s="11" t="s">
        <v>56</v>
      </c>
      <c r="E14" s="12" t="s">
        <v>57</v>
      </c>
      <c r="F14" s="49">
        <v>1422978.61</v>
      </c>
      <c r="G14" s="49">
        <v>1422978.61</v>
      </c>
      <c r="H14" s="49">
        <f>I14+J14</f>
        <v>1209531.77</v>
      </c>
      <c r="I14" s="49">
        <v>1209531.77</v>
      </c>
      <c r="J14" s="49">
        <v>0</v>
      </c>
      <c r="K14" s="37">
        <v>16</v>
      </c>
      <c r="L14" s="45">
        <f>K14/24</f>
        <v>0.66666666666666663</v>
      </c>
      <c r="M14" s="34">
        <v>6</v>
      </c>
      <c r="N14" s="34">
        <v>5</v>
      </c>
      <c r="O14" s="34">
        <v>3</v>
      </c>
      <c r="P14" s="11">
        <v>128</v>
      </c>
      <c r="Q14" s="43" t="s">
        <v>40</v>
      </c>
      <c r="R14" s="5"/>
      <c r="T14" s="54"/>
    </row>
    <row r="15" spans="1:20" ht="141.75" customHeight="1">
      <c r="A15" s="13">
        <v>7</v>
      </c>
      <c r="B15" s="13" t="s">
        <v>36</v>
      </c>
      <c r="C15" s="13" t="s">
        <v>58</v>
      </c>
      <c r="D15" s="13" t="s">
        <v>59</v>
      </c>
      <c r="E15" s="14" t="s">
        <v>60</v>
      </c>
      <c r="F15" s="53">
        <v>842311.71</v>
      </c>
      <c r="G15" s="53">
        <v>842311.71</v>
      </c>
      <c r="H15" s="53">
        <f>I15+J15</f>
        <v>715964.95</v>
      </c>
      <c r="I15" s="53">
        <v>715964.95</v>
      </c>
      <c r="J15" s="53">
        <v>0</v>
      </c>
      <c r="K15" s="36">
        <v>16</v>
      </c>
      <c r="L15" s="48">
        <f>K15/24</f>
        <v>0.66666666666666663</v>
      </c>
      <c r="M15" s="33">
        <v>6</v>
      </c>
      <c r="N15" s="33">
        <v>5</v>
      </c>
      <c r="O15" s="33">
        <v>3</v>
      </c>
      <c r="P15" s="13">
        <v>128</v>
      </c>
      <c r="Q15" s="44" t="s">
        <v>40</v>
      </c>
      <c r="R15" s="5"/>
      <c r="T15" s="3"/>
    </row>
    <row r="16" spans="1:20" ht="141.75" customHeight="1">
      <c r="A16" s="11">
        <v>8</v>
      </c>
      <c r="B16" s="11" t="s">
        <v>36</v>
      </c>
      <c r="C16" s="11" t="s">
        <v>61</v>
      </c>
      <c r="D16" s="11" t="s">
        <v>62</v>
      </c>
      <c r="E16" s="12" t="s">
        <v>63</v>
      </c>
      <c r="F16" s="49">
        <v>538471.41</v>
      </c>
      <c r="G16" s="49">
        <v>538471.41</v>
      </c>
      <c r="H16" s="49">
        <f>I16+J16</f>
        <v>457700.69</v>
      </c>
      <c r="I16" s="49">
        <v>457700.69</v>
      </c>
      <c r="J16" s="49">
        <v>0</v>
      </c>
      <c r="K16" s="37">
        <v>16</v>
      </c>
      <c r="L16" s="45">
        <f>K16/24</f>
        <v>0.66666666666666663</v>
      </c>
      <c r="M16" s="34">
        <v>6</v>
      </c>
      <c r="N16" s="34">
        <v>5</v>
      </c>
      <c r="O16" s="34">
        <v>3</v>
      </c>
      <c r="P16" s="11">
        <v>128</v>
      </c>
      <c r="Q16" s="43" t="s">
        <v>40</v>
      </c>
      <c r="R16" s="5"/>
      <c r="T16" s="3"/>
    </row>
    <row r="17" spans="1:20" ht="88.5" customHeight="1">
      <c r="A17" s="15" t="s">
        <v>40</v>
      </c>
      <c r="B17" s="15" t="s">
        <v>40</v>
      </c>
      <c r="C17" s="15" t="s">
        <v>40</v>
      </c>
      <c r="D17" s="15" t="s">
        <v>40</v>
      </c>
      <c r="E17" s="16" t="s">
        <v>50</v>
      </c>
      <c r="F17" s="42">
        <f t="shared" ref="F17:H17" si="1">SUM(F13:F16)</f>
        <v>3296741.72</v>
      </c>
      <c r="G17" s="42">
        <f t="shared" si="1"/>
        <v>3296741.72</v>
      </c>
      <c r="H17" s="42">
        <f t="shared" si="1"/>
        <v>2802230.4</v>
      </c>
      <c r="I17" s="42">
        <f>SUM(I13:I16)</f>
        <v>2802230.4</v>
      </c>
      <c r="J17" s="53">
        <f>SUM(J13:J16)</f>
        <v>0</v>
      </c>
      <c r="K17" s="39" t="s">
        <v>40</v>
      </c>
      <c r="L17" s="17" t="s">
        <v>40</v>
      </c>
      <c r="M17" s="17"/>
      <c r="N17" s="17"/>
      <c r="O17" s="17"/>
      <c r="P17" s="18" t="s">
        <v>40</v>
      </c>
      <c r="Q17" s="17" t="s">
        <v>40</v>
      </c>
      <c r="R17" s="5"/>
      <c r="T17" s="3"/>
    </row>
    <row r="18" spans="1:20" ht="79.5" customHeight="1">
      <c r="A18" s="59" t="s">
        <v>64</v>
      </c>
      <c r="B18" s="59"/>
      <c r="C18" s="59"/>
      <c r="D18" s="59"/>
      <c r="E18" s="59"/>
      <c r="F18" s="59"/>
      <c r="G18" s="59"/>
      <c r="H18" s="59"/>
      <c r="I18" s="59"/>
      <c r="J18" s="60"/>
      <c r="K18" s="59"/>
      <c r="L18" s="59"/>
      <c r="M18" s="59"/>
      <c r="N18" s="59"/>
      <c r="O18" s="59"/>
      <c r="P18" s="59"/>
      <c r="Q18" s="59"/>
      <c r="T18" s="3"/>
    </row>
    <row r="19" spans="1:20" ht="183.75">
      <c r="A19" s="6" t="s">
        <v>2</v>
      </c>
      <c r="B19" s="6" t="s">
        <v>3</v>
      </c>
      <c r="C19" s="6" t="s">
        <v>4</v>
      </c>
      <c r="D19" s="6" t="s">
        <v>5</v>
      </c>
      <c r="E19" s="6" t="s">
        <v>6</v>
      </c>
      <c r="F19" s="6" t="s">
        <v>7</v>
      </c>
      <c r="G19" s="6" t="s">
        <v>8</v>
      </c>
      <c r="H19" s="6" t="s">
        <v>9</v>
      </c>
      <c r="I19" s="6" t="s">
        <v>10</v>
      </c>
      <c r="J19" s="6" t="s">
        <v>11</v>
      </c>
      <c r="K19" s="6" t="s">
        <v>12</v>
      </c>
      <c r="L19" s="7" t="s">
        <v>13</v>
      </c>
      <c r="M19" s="38" t="s">
        <v>14</v>
      </c>
      <c r="N19" s="38" t="s">
        <v>15</v>
      </c>
      <c r="O19" s="38" t="s">
        <v>16</v>
      </c>
      <c r="P19" s="7" t="s">
        <v>17</v>
      </c>
      <c r="Q19" s="6" t="s">
        <v>18</v>
      </c>
      <c r="R19" s="1"/>
    </row>
    <row r="20" spans="1:20">
      <c r="A20" s="19" t="s">
        <v>19</v>
      </c>
      <c r="B20" s="20" t="s">
        <v>20</v>
      </c>
      <c r="C20" s="20" t="s">
        <v>21</v>
      </c>
      <c r="D20" s="20" t="s">
        <v>22</v>
      </c>
      <c r="E20" s="20" t="s">
        <v>23</v>
      </c>
      <c r="F20" s="20" t="s">
        <v>24</v>
      </c>
      <c r="G20" s="20" t="s">
        <v>25</v>
      </c>
      <c r="H20" s="20" t="s">
        <v>26</v>
      </c>
      <c r="I20" s="20" t="s">
        <v>27</v>
      </c>
      <c r="J20" s="20" t="s">
        <v>28</v>
      </c>
      <c r="K20" s="20" t="s">
        <v>29</v>
      </c>
      <c r="L20" s="21" t="s">
        <v>30</v>
      </c>
      <c r="M20" s="20" t="s">
        <v>31</v>
      </c>
      <c r="N20" s="21" t="s">
        <v>32</v>
      </c>
      <c r="O20" s="20" t="s">
        <v>33</v>
      </c>
      <c r="P20" s="21" t="s">
        <v>34</v>
      </c>
      <c r="Q20" s="20" t="s">
        <v>35</v>
      </c>
    </row>
    <row r="21" spans="1:20" ht="141" customHeight="1">
      <c r="A21" s="22" t="s">
        <v>27</v>
      </c>
      <c r="B21" s="13" t="s">
        <v>36</v>
      </c>
      <c r="C21" s="13" t="s">
        <v>65</v>
      </c>
      <c r="D21" s="13" t="s">
        <v>66</v>
      </c>
      <c r="E21" s="13" t="s">
        <v>67</v>
      </c>
      <c r="F21" s="53">
        <v>644298.49</v>
      </c>
      <c r="G21" s="53">
        <v>644298.49</v>
      </c>
      <c r="H21" s="53">
        <f>I21+J21</f>
        <v>547653.68000000005</v>
      </c>
      <c r="I21" s="53">
        <v>547653.68000000005</v>
      </c>
      <c r="J21" s="53">
        <v>0</v>
      </c>
      <c r="K21" s="40">
        <v>14</v>
      </c>
      <c r="L21" s="48">
        <f>K21/24</f>
        <v>0.58333333333333337</v>
      </c>
      <c r="M21" s="13">
        <v>6</v>
      </c>
      <c r="N21" s="13">
        <v>5</v>
      </c>
      <c r="O21" s="13">
        <v>3</v>
      </c>
      <c r="P21" s="13">
        <v>128</v>
      </c>
      <c r="Q21" s="44" t="s">
        <v>40</v>
      </c>
    </row>
    <row r="22" spans="1:20" ht="141" customHeight="1">
      <c r="A22" s="23" t="s">
        <v>28</v>
      </c>
      <c r="B22" s="11" t="s">
        <v>36</v>
      </c>
      <c r="C22" s="11" t="s">
        <v>68</v>
      </c>
      <c r="D22" s="11" t="s">
        <v>69</v>
      </c>
      <c r="E22" s="11" t="s">
        <v>70</v>
      </c>
      <c r="F22" s="49">
        <v>1769077.62</v>
      </c>
      <c r="G22" s="49">
        <v>1769077.62</v>
      </c>
      <c r="H22" s="49">
        <f>I22+J22</f>
        <v>1503715.97</v>
      </c>
      <c r="I22" s="49">
        <v>1503715.97</v>
      </c>
      <c r="J22" s="49">
        <v>0</v>
      </c>
      <c r="K22" s="41">
        <v>14</v>
      </c>
      <c r="L22" s="45">
        <f>K22/24</f>
        <v>0.58333333333333337</v>
      </c>
      <c r="M22" s="11">
        <v>6</v>
      </c>
      <c r="N22" s="11">
        <v>5</v>
      </c>
      <c r="O22" s="11">
        <v>3</v>
      </c>
      <c r="P22" s="11">
        <v>128</v>
      </c>
      <c r="Q22" s="43" t="s">
        <v>40</v>
      </c>
    </row>
    <row r="23" spans="1:20" ht="141" customHeight="1">
      <c r="A23" s="22" t="s">
        <v>29</v>
      </c>
      <c r="B23" s="13" t="s">
        <v>36</v>
      </c>
      <c r="C23" s="13" t="s">
        <v>71</v>
      </c>
      <c r="D23" s="13" t="s">
        <v>72</v>
      </c>
      <c r="E23" s="13" t="s">
        <v>73</v>
      </c>
      <c r="F23" s="53">
        <v>8427701.25</v>
      </c>
      <c r="G23" s="53">
        <v>8000000</v>
      </c>
      <c r="H23" s="53">
        <f t="shared" ref="H23:H31" si="2">I23+J23</f>
        <v>6799999.9800000004</v>
      </c>
      <c r="I23" s="53">
        <v>6799999.9800000004</v>
      </c>
      <c r="J23" s="53">
        <v>0</v>
      </c>
      <c r="K23" s="40">
        <v>11</v>
      </c>
      <c r="L23" s="48">
        <f t="shared" ref="L23:L25" si="3">K23/24</f>
        <v>0.45833333333333331</v>
      </c>
      <c r="M23" s="13">
        <v>6</v>
      </c>
      <c r="N23" s="13">
        <v>0</v>
      </c>
      <c r="O23" s="13">
        <v>3</v>
      </c>
      <c r="P23" s="13">
        <v>128</v>
      </c>
      <c r="Q23" s="44" t="s">
        <v>40</v>
      </c>
    </row>
    <row r="24" spans="1:20" ht="141" customHeight="1">
      <c r="A24" s="23" t="s">
        <v>30</v>
      </c>
      <c r="B24" s="11" t="s">
        <v>36</v>
      </c>
      <c r="C24" s="11" t="s">
        <v>74</v>
      </c>
      <c r="D24" s="11" t="s">
        <v>75</v>
      </c>
      <c r="E24" s="11" t="s">
        <v>76</v>
      </c>
      <c r="F24" s="49">
        <v>1999990.13</v>
      </c>
      <c r="G24" s="49">
        <v>1999990.13</v>
      </c>
      <c r="H24" s="49">
        <f t="shared" si="2"/>
        <v>1699991.59</v>
      </c>
      <c r="I24" s="49">
        <v>1699991.59</v>
      </c>
      <c r="J24" s="49">
        <v>0</v>
      </c>
      <c r="K24" s="41">
        <v>9</v>
      </c>
      <c r="L24" s="45">
        <f t="shared" si="3"/>
        <v>0.375</v>
      </c>
      <c r="M24" s="11">
        <v>6</v>
      </c>
      <c r="N24" s="11">
        <v>0</v>
      </c>
      <c r="O24" s="11">
        <v>3</v>
      </c>
      <c r="P24" s="11">
        <v>128</v>
      </c>
      <c r="Q24" s="43" t="s">
        <v>40</v>
      </c>
    </row>
    <row r="25" spans="1:20" ht="230.25" customHeight="1">
      <c r="A25" s="22" t="s">
        <v>31</v>
      </c>
      <c r="B25" s="13" t="s">
        <v>36</v>
      </c>
      <c r="C25" s="13" t="s">
        <v>77</v>
      </c>
      <c r="D25" s="13" t="s">
        <v>78</v>
      </c>
      <c r="E25" s="13" t="s">
        <v>79</v>
      </c>
      <c r="F25" s="53">
        <v>361295.18</v>
      </c>
      <c r="G25" s="53">
        <v>361295.18</v>
      </c>
      <c r="H25" s="53">
        <f t="shared" si="2"/>
        <v>307100.89</v>
      </c>
      <c r="I25" s="53">
        <v>307100.89</v>
      </c>
      <c r="J25" s="53">
        <v>0</v>
      </c>
      <c r="K25" s="40">
        <v>7</v>
      </c>
      <c r="L25" s="48">
        <f t="shared" si="3"/>
        <v>0.29166666666666669</v>
      </c>
      <c r="M25" s="13">
        <v>3</v>
      </c>
      <c r="N25" s="13">
        <v>0</v>
      </c>
      <c r="O25" s="13">
        <v>3</v>
      </c>
      <c r="P25" s="13">
        <v>128</v>
      </c>
      <c r="Q25" s="44" t="s">
        <v>40</v>
      </c>
    </row>
    <row r="26" spans="1:20" ht="250.5" customHeight="1">
      <c r="A26" s="23" t="s">
        <v>32</v>
      </c>
      <c r="B26" s="11" t="s">
        <v>36</v>
      </c>
      <c r="C26" s="11" t="s">
        <v>80</v>
      </c>
      <c r="D26" s="11" t="s">
        <v>81</v>
      </c>
      <c r="E26" s="11" t="s">
        <v>82</v>
      </c>
      <c r="F26" s="49">
        <v>312726.34000000003</v>
      </c>
      <c r="G26" s="49">
        <v>312726.34000000003</v>
      </c>
      <c r="H26" s="49">
        <f t="shared" si="2"/>
        <v>265817.36</v>
      </c>
      <c r="I26" s="49">
        <v>265817.36</v>
      </c>
      <c r="J26" s="49">
        <v>0</v>
      </c>
      <c r="K26" s="41" t="s">
        <v>83</v>
      </c>
      <c r="L26" s="45" t="s">
        <v>84</v>
      </c>
      <c r="M26" s="45" t="s">
        <v>84</v>
      </c>
      <c r="N26" s="45" t="s">
        <v>84</v>
      </c>
      <c r="O26" s="45" t="s">
        <v>84</v>
      </c>
      <c r="P26" s="11">
        <v>128</v>
      </c>
      <c r="Q26" s="43" t="s">
        <v>40</v>
      </c>
    </row>
    <row r="27" spans="1:20" ht="141" customHeight="1">
      <c r="A27" s="22" t="s">
        <v>33</v>
      </c>
      <c r="B27" s="13" t="s">
        <v>36</v>
      </c>
      <c r="C27" s="13" t="s">
        <v>85</v>
      </c>
      <c r="D27" s="13" t="s">
        <v>86</v>
      </c>
      <c r="E27" s="13" t="s">
        <v>87</v>
      </c>
      <c r="F27" s="53">
        <v>139320</v>
      </c>
      <c r="G27" s="53">
        <v>139320</v>
      </c>
      <c r="H27" s="53">
        <f t="shared" si="2"/>
        <v>118422</v>
      </c>
      <c r="I27" s="53">
        <v>118422</v>
      </c>
      <c r="J27" s="53">
        <v>0</v>
      </c>
      <c r="K27" s="40" t="s">
        <v>88</v>
      </c>
      <c r="L27" s="48" t="s">
        <v>84</v>
      </c>
      <c r="M27" s="48" t="s">
        <v>84</v>
      </c>
      <c r="N27" s="48" t="s">
        <v>84</v>
      </c>
      <c r="O27" s="48" t="s">
        <v>84</v>
      </c>
      <c r="P27" s="13">
        <v>128</v>
      </c>
      <c r="Q27" s="44" t="s">
        <v>40</v>
      </c>
    </row>
    <row r="28" spans="1:20" ht="141" customHeight="1">
      <c r="A28" s="23" t="s">
        <v>34</v>
      </c>
      <c r="B28" s="11" t="s">
        <v>36</v>
      </c>
      <c r="C28" s="11" t="s">
        <v>89</v>
      </c>
      <c r="D28" s="11" t="s">
        <v>90</v>
      </c>
      <c r="E28" s="11" t="s">
        <v>91</v>
      </c>
      <c r="F28" s="49">
        <v>334330.2</v>
      </c>
      <c r="G28" s="49">
        <v>334330.2</v>
      </c>
      <c r="H28" s="49">
        <f t="shared" si="2"/>
        <v>284180.67</v>
      </c>
      <c r="I28" s="49">
        <v>284180.67</v>
      </c>
      <c r="J28" s="49">
        <v>0</v>
      </c>
      <c r="K28" s="41" t="s">
        <v>88</v>
      </c>
      <c r="L28" s="45" t="s">
        <v>84</v>
      </c>
      <c r="M28" s="45" t="s">
        <v>84</v>
      </c>
      <c r="N28" s="45" t="s">
        <v>84</v>
      </c>
      <c r="O28" s="45" t="s">
        <v>84</v>
      </c>
      <c r="P28" s="11">
        <v>128</v>
      </c>
      <c r="Q28" s="43" t="s">
        <v>40</v>
      </c>
    </row>
    <row r="29" spans="1:20" ht="233.25" customHeight="1">
      <c r="A29" s="22" t="s">
        <v>35</v>
      </c>
      <c r="B29" s="13" t="s">
        <v>36</v>
      </c>
      <c r="C29" s="13" t="s">
        <v>92</v>
      </c>
      <c r="D29" s="13" t="s">
        <v>93</v>
      </c>
      <c r="E29" s="13" t="s">
        <v>94</v>
      </c>
      <c r="F29" s="53">
        <v>7985005.3600000003</v>
      </c>
      <c r="G29" s="53">
        <v>7984390.3600000003</v>
      </c>
      <c r="H29" s="53">
        <f t="shared" si="2"/>
        <v>6798589.7999999998</v>
      </c>
      <c r="I29" s="53">
        <v>6798589.7999999998</v>
      </c>
      <c r="J29" s="53">
        <v>0</v>
      </c>
      <c r="K29" s="40" t="s">
        <v>88</v>
      </c>
      <c r="L29" s="48" t="s">
        <v>84</v>
      </c>
      <c r="M29" s="48" t="s">
        <v>84</v>
      </c>
      <c r="N29" s="48" t="s">
        <v>84</v>
      </c>
      <c r="O29" s="48" t="s">
        <v>84</v>
      </c>
      <c r="P29" s="13">
        <v>128</v>
      </c>
      <c r="Q29" s="44" t="s">
        <v>40</v>
      </c>
    </row>
    <row r="30" spans="1:20" ht="141" customHeight="1">
      <c r="A30" s="23" t="s">
        <v>95</v>
      </c>
      <c r="B30" s="11" t="s">
        <v>36</v>
      </c>
      <c r="C30" s="11" t="s">
        <v>96</v>
      </c>
      <c r="D30" s="11" t="s">
        <v>97</v>
      </c>
      <c r="E30" s="11" t="s">
        <v>98</v>
      </c>
      <c r="F30" s="49">
        <v>1518205.48</v>
      </c>
      <c r="G30" s="49">
        <v>1518205.48</v>
      </c>
      <c r="H30" s="49">
        <f t="shared" si="2"/>
        <v>1290474.5900000001</v>
      </c>
      <c r="I30" s="49">
        <v>1290474.5900000001</v>
      </c>
      <c r="J30" s="49">
        <v>0</v>
      </c>
      <c r="K30" s="41" t="s">
        <v>88</v>
      </c>
      <c r="L30" s="45" t="s">
        <v>84</v>
      </c>
      <c r="M30" s="45" t="s">
        <v>84</v>
      </c>
      <c r="N30" s="45" t="s">
        <v>84</v>
      </c>
      <c r="O30" s="45" t="s">
        <v>84</v>
      </c>
      <c r="P30" s="11">
        <v>128</v>
      </c>
      <c r="Q30" s="43" t="s">
        <v>40</v>
      </c>
    </row>
    <row r="31" spans="1:20" ht="141" customHeight="1">
      <c r="A31" s="22" t="s">
        <v>99</v>
      </c>
      <c r="B31" s="13" t="s">
        <v>36</v>
      </c>
      <c r="C31" s="13" t="s">
        <v>100</v>
      </c>
      <c r="D31" s="13" t="s">
        <v>101</v>
      </c>
      <c r="E31" s="13" t="s">
        <v>102</v>
      </c>
      <c r="F31" s="53">
        <v>6208332.8600000003</v>
      </c>
      <c r="G31" s="53">
        <v>6208332.8600000003</v>
      </c>
      <c r="H31" s="53">
        <f t="shared" si="2"/>
        <v>5277082.92</v>
      </c>
      <c r="I31" s="53">
        <v>5277082.92</v>
      </c>
      <c r="J31" s="53">
        <v>0</v>
      </c>
      <c r="K31" s="40" t="s">
        <v>88</v>
      </c>
      <c r="L31" s="48" t="s">
        <v>84</v>
      </c>
      <c r="M31" s="48" t="s">
        <v>84</v>
      </c>
      <c r="N31" s="48" t="s">
        <v>84</v>
      </c>
      <c r="O31" s="48" t="s">
        <v>84</v>
      </c>
      <c r="P31" s="13">
        <v>128</v>
      </c>
      <c r="Q31" s="44" t="s">
        <v>40</v>
      </c>
    </row>
    <row r="32" spans="1:20" ht="84" customHeight="1">
      <c r="A32" s="50" t="s">
        <v>40</v>
      </c>
      <c r="B32" s="43" t="s">
        <v>40</v>
      </c>
      <c r="C32" s="43" t="s">
        <v>40</v>
      </c>
      <c r="D32" s="43" t="s">
        <v>40</v>
      </c>
      <c r="E32" s="11" t="s">
        <v>50</v>
      </c>
      <c r="F32" s="49">
        <f t="shared" ref="F32:H32" si="4">SUM(F21:F31)</f>
        <v>29700282.909999996</v>
      </c>
      <c r="G32" s="49">
        <f t="shared" si="4"/>
        <v>29271966.659999996</v>
      </c>
      <c r="H32" s="49">
        <f t="shared" si="4"/>
        <v>24893029.450000003</v>
      </c>
      <c r="I32" s="49">
        <f>SUM(I21:I31)</f>
        <v>24893029.450000003</v>
      </c>
      <c r="J32" s="49">
        <f>SUM(J21:J31)</f>
        <v>0</v>
      </c>
      <c r="K32" s="51" t="s">
        <v>40</v>
      </c>
      <c r="L32" s="52" t="s">
        <v>40</v>
      </c>
      <c r="M32" s="43" t="s">
        <v>40</v>
      </c>
      <c r="N32" s="43" t="s">
        <v>40</v>
      </c>
      <c r="O32" s="43" t="s">
        <v>40</v>
      </c>
      <c r="P32" s="43" t="s">
        <v>40</v>
      </c>
      <c r="Q32" s="43" t="s">
        <v>40</v>
      </c>
    </row>
    <row r="33" spans="1:17">
      <c r="A33" s="24"/>
      <c r="B33" s="24"/>
      <c r="C33" s="24"/>
      <c r="D33" s="24"/>
      <c r="E33" s="24"/>
      <c r="F33" s="25"/>
      <c r="G33" s="25"/>
      <c r="H33" s="25"/>
      <c r="I33" s="25"/>
      <c r="J33" s="25"/>
      <c r="K33" s="26"/>
      <c r="L33" s="27"/>
      <c r="M33" s="27"/>
      <c r="N33" s="27"/>
      <c r="O33" s="27"/>
      <c r="P33" s="28"/>
      <c r="Q33" s="27"/>
    </row>
    <row r="34" spans="1:17" ht="26.25">
      <c r="A34" s="29" t="s">
        <v>103</v>
      </c>
      <c r="B34" s="30"/>
      <c r="C34" s="30"/>
      <c r="D34" s="30"/>
      <c r="E34" s="30"/>
    </row>
    <row r="35" spans="1:17" ht="26.25">
      <c r="A35" s="29" t="s">
        <v>104</v>
      </c>
      <c r="B35" s="30"/>
      <c r="C35" s="30"/>
      <c r="D35" s="30"/>
      <c r="E35" s="30"/>
      <c r="F35" s="29"/>
      <c r="G35" s="29"/>
      <c r="H35" s="29"/>
      <c r="I35" s="29"/>
      <c r="J35" s="29"/>
      <c r="K35" s="29"/>
    </row>
    <row r="36" spans="1:17" ht="26.25">
      <c r="A36" s="29" t="s">
        <v>105</v>
      </c>
      <c r="B36" s="30"/>
      <c r="C36" s="30"/>
      <c r="D36" s="30"/>
      <c r="E36" s="30"/>
    </row>
  </sheetData>
  <autoFilter ref="A3:Q36" xr:uid="{00000000-0009-0000-0000-000000000000}"/>
  <sortState xmlns:xlrd2="http://schemas.microsoft.com/office/spreadsheetml/2017/richdata2" ref="A5:Q8">
    <sortCondition descending="1" ref="K5:K8"/>
  </sortState>
  <mergeCells count="4">
    <mergeCell ref="A1:Q1"/>
    <mergeCell ref="A2:Q2"/>
    <mergeCell ref="A18:Q18"/>
    <mergeCell ref="A10:Q10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106</v>
      </c>
    </row>
    <row r="2" spans="1:1">
      <c r="A2" s="4" t="s">
        <v>107</v>
      </c>
    </row>
    <row r="3" spans="1:1">
      <c r="A3" s="4" t="s">
        <v>108</v>
      </c>
    </row>
    <row r="4" spans="1:1">
      <c r="A4" s="4" t="s">
        <v>109</v>
      </c>
    </row>
    <row r="5" spans="1:1">
      <c r="A5" s="4" t="s">
        <v>110</v>
      </c>
    </row>
    <row r="6" spans="1:1">
      <c r="A6" s="4" t="s">
        <v>111</v>
      </c>
    </row>
    <row r="7" spans="1:1">
      <c r="A7" s="4" t="s">
        <v>112</v>
      </c>
    </row>
    <row r="8" spans="1:1">
      <c r="A8" s="4" t="s">
        <v>113</v>
      </c>
    </row>
    <row r="9" spans="1:1">
      <c r="A9" s="4" t="s">
        <v>114</v>
      </c>
    </row>
    <row r="10" spans="1:1">
      <c r="A10" s="4" t="s">
        <v>115</v>
      </c>
    </row>
    <row r="11" spans="1:1">
      <c r="A11" s="4" t="s">
        <v>116</v>
      </c>
    </row>
    <row r="12" spans="1:1">
      <c r="A12" s="4" t="s">
        <v>117</v>
      </c>
    </row>
    <row r="13" spans="1:1">
      <c r="A13" s="4" t="s">
        <v>118</v>
      </c>
    </row>
    <row r="14" spans="1:1">
      <c r="A14" s="4" t="s">
        <v>119</v>
      </c>
    </row>
    <row r="15" spans="1:1">
      <c r="A15" s="4" t="s">
        <v>120</v>
      </c>
    </row>
    <row r="16" spans="1:1">
      <c r="A16" s="4" t="s">
        <v>121</v>
      </c>
    </row>
    <row r="17" spans="1:1">
      <c r="A17" t="s">
        <v>122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94a6438b45994610363ba71f090fac85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017eac7c232fdcca77f27e36de7de00d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7A40CE-EB25-4253-8514-3285F836F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1 -5.6_056 RMR</vt:lpstr>
      <vt:lpstr>Rewitalizacja</vt:lpstr>
      <vt:lpstr>'Zał. nr 1 -5.6_056 RMR'!Obszar_wydruku</vt:lpstr>
      <vt:lpstr>rewitalizacja</vt:lpstr>
      <vt:lpstr>'Zał. nr 1 -5.6_056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dcterms:created xsi:type="dcterms:W3CDTF">2016-04-12T10:40:23Z</dcterms:created>
  <dcterms:modified xsi:type="dcterms:W3CDTF">2025-10-14T07:51:36Z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