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nasilowska\Downloads\"/>
    </mc:Choice>
  </mc:AlternateContent>
  <xr:revisionPtr revIDLastSave="211" documentId="8_{83146308-7C51-446A-B6DC-6805ECB8711B}" xr6:coauthVersionLast="47" xr6:coauthVersionMax="47" xr10:uidLastSave="{F342B299-BCFC-4E25-9679-3B52110F1F5E}"/>
  <bookViews>
    <workbookView xWindow="-120" yWindow="-120" windowWidth="29040" windowHeight="17520" xr2:uid="{00000000-000D-0000-FFFF-FFFF00000000}"/>
  </bookViews>
  <sheets>
    <sheet name="Zał. - 3.2_55 RWS" sheetId="2" r:id="rId1"/>
    <sheet name="Rewitalizacja" sheetId="3" state="hidden" r:id="rId2"/>
  </sheets>
  <definedNames>
    <definedName name="_xlnm._FilterDatabase" localSheetId="0" hidden="1">'Zał. - 3.2_55 RWS'!$A$3:$P$22</definedName>
    <definedName name="kurs">'Zał. - 3.2_55 RWS'!#REF!</definedName>
    <definedName name="_xlnm.Print_Area" localSheetId="0">'Zał. - 3.2_55 RWS'!$A$1:$P$22</definedName>
    <definedName name="rewitalizacja">Rewitalizacja!$A$1:$A$17</definedName>
    <definedName name="_xlnm.Print_Titles" localSheetId="0">'Zał. - 3.2_55 RWS'!$3:$3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L11" i="2"/>
  <c r="L10" i="2"/>
  <c r="L12" i="2"/>
  <c r="G13" i="2"/>
  <c r="F13" i="2"/>
  <c r="J6" i="2"/>
  <c r="L5" i="2"/>
  <c r="I6" i="2"/>
  <c r="R6" i="2" s="1"/>
  <c r="H6" i="2"/>
  <c r="G6" i="2"/>
  <c r="F6" i="2"/>
  <c r="F18" i="2" l="1"/>
  <c r="G18" i="2"/>
  <c r="H18" i="2"/>
  <c r="I18" i="2"/>
  <c r="J18" i="2"/>
</calcChain>
</file>

<file path=xl/sharedStrings.xml><?xml version="1.0" encoding="utf-8"?>
<sst xmlns="http://schemas.openxmlformats.org/spreadsheetml/2006/main" count="195" uniqueCount="81">
  <si>
    <t xml:space="preserve">Wyniki oceny projektów, złożonych w ramach naboru konkurencyjnego nr FEMA.03.02-IP.01-055/24, Priorytet III „Fundusze Europejskie na rozwój mobilności miejskiej na Mazowszu” dla Działania 3.2 „Mobilność miejska w ZIT”, Typ projektów: „Ekologiczny i konkurencyjny transport publiczny” Funduszy Europejskich dla Mazowsza 2021-2027- Region Warszawski Stołeczny </t>
  </si>
  <si>
    <t>Projekty skierowane do dofinansowania w sposób konkurencyjny w ramach 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</si>
  <si>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</si>
  <si>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</si>
  <si>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</si>
  <si>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</si>
  <si>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</si>
  <si>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</si>
  <si>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</si>
  <si>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</si>
  <si>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</si>
  <si>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</si>
  <si>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</si>
  <si>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</si>
  <si>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Punktacja uzyskana w kryterium rozstrzygającym nr 1 Gotowość projektu do realizacji</t>
  </si>
  <si>
    <t>Punktacja uzyskana w kryterium rozstrzygającym nr 2 Tabor bezemisyjny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</si>
  <si>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</si>
  <si>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</si>
  <si>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</si>
  <si>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</si>
  <si>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</si>
  <si>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</si>
  <si>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</si>
  <si>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</si>
  <si>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</si>
  <si>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</si>
  <si>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</si>
  <si>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</si>
  <si>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</si>
  <si>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</si>
  <si>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</si>
  <si>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</si>
  <si>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</si>
  <si>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</si>
  <si>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</si>
  <si>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FEMA.03.02-IP.01-07SW/25</t>
  </si>
  <si>
    <t xml:space="preserve">
Gmina Nasielsk</t>
  </si>
  <si>
    <t>Zakup zeroemisyjnego taboru autobusowego wraz z budową infrastruktury ładowania</t>
  </si>
  <si>
    <t>6,00</t>
  </si>
  <si>
    <t>5,00</t>
  </si>
  <si>
    <t>082</t>
  </si>
  <si>
    <t>Brak danych</t>
  </si>
  <si>
    <t>SUMA:</t>
  </si>
  <si>
    <t>Próg wyczerpania alokacji***</t>
  </si>
  <si>
    <t>Procent maksymalnej liczby punktów możliwych do uzyskania *</t>
  </si>
  <si>
    <t>FEMA.03.02-IP.01-07EZ/24</t>
  </si>
  <si>
    <t>Miejskie Zakłady Autobusowe Sp. z o.o.</t>
  </si>
  <si>
    <t xml:space="preserve">
„Rozwój floty autobusów elektrycznych Regionu Warszawskiego Stołecznego”</t>
  </si>
  <si>
    <t>FEMA.03.02-IP.01-07JZ/25</t>
  </si>
  <si>
    <t>Gmina Pomiechówek</t>
  </si>
  <si>
    <t>Rozwój zrównoważonej mobilności na terenie Gminy Pomiechówek i Metropolii Warszawskiej.</t>
  </si>
  <si>
    <t>4,00</t>
  </si>
  <si>
    <t>FEMA.03.02-IP.01-07RU/25</t>
  </si>
  <si>
    <t>Powiatowo - gminny związek transportu publicznego Powiatu Mińskiego</t>
  </si>
  <si>
    <t>Utworzenie Zintegrowanego Systemu Komunikacji Autobusowej na terenie Powiatu Mińskiego_x000D_</t>
  </si>
  <si>
    <t>0,00</t>
  </si>
  <si>
    <t>077</t>
  </si>
  <si>
    <t>Projekty, które nie spełniły kryteriów wyboru projektów lub nie uzyskały wymaganej liczby punktów</t>
  </si>
  <si>
    <t>Wnioskowane dofinansowanie (BP)</t>
  </si>
  <si>
    <t>Punktacja uzyskana w kryterium rozstrzygającym nr 1Gotowość projektu do realizacji</t>
  </si>
  <si>
    <t>Nie dotyczy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</si>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</sst>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name val="Arial"/>
      <family val="2"/>
      <charset val="238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81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164" fontId="18" fillId="0" borderId="0" xfId="0" applyNumberFormat="1" applyFont="1"/>
    <xf numFmtId="10" fontId="18" fillId="0" borderId="0" xfId="0" applyNumberFormat="1" applyFont="1"/>
    <xf numFmtId="0" fontId="0" fillId="35" borderId="0" xfId="0" applyFill="1"/>
    <xf numFmtId="0" fontId="18" fillId="36" borderId="0" xfId="0" applyFont="1" applyFill="1"/>
    <xf numFmtId="44" fontId="18" fillId="0" borderId="0" xfId="0" applyNumberFormat="1" applyFont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49" fontId="20" fillId="33" borderId="15" xfId="0" applyNumberFormat="1" applyFont="1" applyFill="1" applyBorder="1" applyAlignment="1">
      <alignment horizontal="center" vertical="center"/>
    </xf>
    <xf numFmtId="49" fontId="20" fillId="33" borderId="17" xfId="0" applyNumberFormat="1" applyFont="1" applyFill="1" applyBorder="1" applyAlignment="1">
      <alignment horizontal="center" vertical="center"/>
    </xf>
    <xf numFmtId="49" fontId="20" fillId="33" borderId="16" xfId="0" applyNumberFormat="1" applyFont="1" applyFill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 wrapText="1"/>
    </xf>
    <xf numFmtId="165" fontId="20" fillId="0" borderId="22" xfId="0" applyNumberFormat="1" applyFont="1" applyBorder="1" applyAlignment="1">
      <alignment horizontal="center" vertical="center"/>
    </xf>
    <xf numFmtId="2" fontId="20" fillId="0" borderId="22" xfId="0" applyNumberFormat="1" applyFont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/>
    </xf>
    <xf numFmtId="49" fontId="20" fillId="33" borderId="0" xfId="0" applyNumberFormat="1" applyFont="1" applyFill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8" fontId="26" fillId="0" borderId="10" xfId="0" applyNumberFormat="1" applyFont="1" applyBorder="1" applyAlignment="1">
      <alignment horizontal="center" vertical="center" wrapText="1"/>
    </xf>
    <xf numFmtId="10" fontId="25" fillId="0" borderId="10" xfId="1" applyNumberFormat="1" applyFont="1" applyFill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 wrapText="1"/>
    </xf>
    <xf numFmtId="10" fontId="20" fillId="0" borderId="14" xfId="1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49" fontId="20" fillId="0" borderId="22" xfId="0" applyNumberFormat="1" applyFont="1" applyBorder="1" applyAlignment="1">
      <alignment horizontal="center" vertical="center"/>
    </xf>
    <xf numFmtId="165" fontId="20" fillId="0" borderId="23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0" fontId="20" fillId="0" borderId="23" xfId="1" applyNumberFormat="1" applyFont="1" applyFill="1" applyBorder="1" applyAlignment="1">
      <alignment horizontal="center" vertical="center"/>
    </xf>
    <xf numFmtId="165" fontId="20" fillId="0" borderId="21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8" fontId="26" fillId="0" borderId="18" xfId="0" applyNumberFormat="1" applyFont="1" applyBorder="1" applyAlignment="1">
      <alignment horizontal="center" vertical="center" wrapText="1"/>
    </xf>
    <xf numFmtId="8" fontId="26" fillId="0" borderId="23" xfId="0" applyNumberFormat="1" applyFont="1" applyBorder="1" applyAlignment="1">
      <alignment horizontal="center" vertical="center" wrapText="1"/>
    </xf>
    <xf numFmtId="7" fontId="20" fillId="0" borderId="23" xfId="0" applyNumberFormat="1" applyFont="1" applyBorder="1" applyAlignment="1">
      <alignment horizontal="center" vertical="center" wrapText="1"/>
    </xf>
    <xf numFmtId="2" fontId="25" fillId="0" borderId="23" xfId="0" applyNumberFormat="1" applyFont="1" applyBorder="1" applyAlignment="1">
      <alignment horizontal="center" vertical="center" wrapText="1"/>
    </xf>
    <xf numFmtId="10" fontId="25" fillId="0" borderId="23" xfId="1" applyNumberFormat="1" applyFont="1" applyFill="1" applyBorder="1" applyAlignment="1">
      <alignment horizontal="center" vertical="center" wrapText="1"/>
    </xf>
    <xf numFmtId="165" fontId="20" fillId="0" borderId="26" xfId="0" applyNumberFormat="1" applyFont="1" applyBorder="1" applyAlignment="1">
      <alignment horizontal="center" vertical="center"/>
    </xf>
    <xf numFmtId="8" fontId="26" fillId="0" borderId="12" xfId="0" applyNumberFormat="1" applyFont="1" applyBorder="1" applyAlignment="1">
      <alignment horizontal="center" vertical="center" wrapText="1"/>
    </xf>
    <xf numFmtId="10" fontId="25" fillId="0" borderId="14" xfId="1" applyNumberFormat="1" applyFont="1" applyFill="1" applyBorder="1" applyAlignment="1">
      <alignment horizontal="center" vertical="center" wrapText="1"/>
    </xf>
    <xf numFmtId="10" fontId="20" fillId="0" borderId="22" xfId="1" applyNumberFormat="1" applyFont="1" applyFill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 wrapText="1"/>
    </xf>
    <xf numFmtId="165" fontId="20" fillId="0" borderId="25" xfId="0" applyNumberFormat="1" applyFont="1" applyBorder="1" applyAlignment="1">
      <alignment horizontal="center" vertical="center"/>
    </xf>
    <xf numFmtId="165" fontId="20" fillId="0" borderId="24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5" fontId="18" fillId="0" borderId="0" xfId="0" applyNumberFormat="1" applyFont="1"/>
    <xf numFmtId="0" fontId="21" fillId="33" borderId="10" xfId="0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showGridLines="0" tabSelected="1" view="pageBreakPreview" zoomScale="55" zoomScaleNormal="70" zoomScaleSheetLayoutView="55" workbookViewId="0">
      <selection sqref="A1:XFD1"/>
    </sheetView>
  </sheetViews>
  <sheetFormatPr defaultColWidth="8.75" defaultRowHeight="25.5"/>
  <cols>
    <col min="1" max="1" width="7.125" style="39" customWidth="1"/>
    <col min="2" max="2" width="24.75" style="39" customWidth="1"/>
    <col min="3" max="3" width="25.875" style="50" customWidth="1"/>
    <col min="4" max="4" width="29.125" style="50" customWidth="1"/>
    <col min="5" max="5" width="38.75" style="50" customWidth="1"/>
    <col min="6" max="6" width="30.625" style="50" customWidth="1"/>
    <col min="7" max="7" width="27.625" style="50" bestFit="1" customWidth="1"/>
    <col min="8" max="8" width="28.625" style="50" customWidth="1"/>
    <col min="9" max="9" width="28.875" style="50" customWidth="1"/>
    <col min="10" max="10" width="29.5" style="50" customWidth="1"/>
    <col min="11" max="11" width="16.5" style="50" customWidth="1"/>
    <col min="12" max="12" width="24.5" style="51" customWidth="1"/>
    <col min="13" max="13" width="27.5" style="51" customWidth="1"/>
    <col min="14" max="14" width="29.375" style="51" customWidth="1"/>
    <col min="15" max="15" width="39.75" style="51" customWidth="1"/>
    <col min="16" max="16" width="19.75" style="51" customWidth="1"/>
    <col min="17" max="17" width="17" style="2" customWidth="1"/>
    <col min="18" max="18" width="22.62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19" ht="97.5" customHeigh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  <c r="Q1" s="1"/>
    </row>
    <row r="2" spans="1:19" ht="26.2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1"/>
    </row>
    <row r="3" spans="1:19" ht="19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0" t="s">
        <v>12</v>
      </c>
      <c r="L3" s="11" t="s">
        <v>13</v>
      </c>
      <c r="M3" s="11" t="s">
        <v>14</v>
      </c>
      <c r="N3" s="11" t="s">
        <v>15</v>
      </c>
      <c r="O3" s="12" t="s">
        <v>16</v>
      </c>
      <c r="P3" s="8" t="s">
        <v>17</v>
      </c>
      <c r="Q3" s="1"/>
    </row>
    <row r="4" spans="1:19">
      <c r="A4" s="13" t="s">
        <v>18</v>
      </c>
      <c r="B4" s="14" t="s">
        <v>19</v>
      </c>
      <c r="C4" s="14" t="s">
        <v>20</v>
      </c>
      <c r="D4" s="14" t="s">
        <v>21</v>
      </c>
      <c r="E4" s="14" t="s">
        <v>22</v>
      </c>
      <c r="F4" s="14" t="s">
        <v>23</v>
      </c>
      <c r="G4" s="14" t="s">
        <v>24</v>
      </c>
      <c r="H4" s="14" t="s">
        <v>25</v>
      </c>
      <c r="I4" s="14" t="s">
        <v>26</v>
      </c>
      <c r="J4" s="14" t="s">
        <v>27</v>
      </c>
      <c r="K4" s="14" t="s">
        <v>28</v>
      </c>
      <c r="L4" s="15" t="s">
        <v>29</v>
      </c>
      <c r="M4" s="15" t="s">
        <v>30</v>
      </c>
      <c r="N4" s="15" t="s">
        <v>31</v>
      </c>
      <c r="O4" s="15" t="s">
        <v>32</v>
      </c>
      <c r="P4" s="15" t="s">
        <v>33</v>
      </c>
    </row>
    <row r="5" spans="1:19" ht="120">
      <c r="A5" s="16" t="s">
        <v>18</v>
      </c>
      <c r="B5" s="17" t="s">
        <v>34</v>
      </c>
      <c r="C5" s="24" t="s">
        <v>35</v>
      </c>
      <c r="D5" s="55" t="s">
        <v>36</v>
      </c>
      <c r="E5" s="54" t="s">
        <v>37</v>
      </c>
      <c r="F5" s="53">
        <v>5181830.0999999996</v>
      </c>
      <c r="G5" s="53">
        <v>4212870</v>
      </c>
      <c r="H5" s="53">
        <v>2106435</v>
      </c>
      <c r="I5" s="53">
        <v>2106435</v>
      </c>
      <c r="J5" s="53">
        <v>0</v>
      </c>
      <c r="K5" s="19">
        <v>46</v>
      </c>
      <c r="L5" s="20">
        <f>K5/46</f>
        <v>1</v>
      </c>
      <c r="M5" s="58" t="s">
        <v>38</v>
      </c>
      <c r="N5" s="52" t="s">
        <v>39</v>
      </c>
      <c r="O5" s="21" t="s">
        <v>40</v>
      </c>
      <c r="P5" s="24"/>
      <c r="Q5" s="4"/>
      <c r="R5" s="74"/>
      <c r="S5" s="3"/>
    </row>
    <row r="6" spans="1:19" ht="48">
      <c r="A6" s="23" t="s">
        <v>41</v>
      </c>
      <c r="B6" s="23" t="s">
        <v>41</v>
      </c>
      <c r="C6" s="23" t="s">
        <v>41</v>
      </c>
      <c r="D6" s="23" t="s">
        <v>41</v>
      </c>
      <c r="E6" s="24" t="s">
        <v>42</v>
      </c>
      <c r="F6" s="25">
        <f>SUM(F5)</f>
        <v>5181830.0999999996</v>
      </c>
      <c r="G6" s="25">
        <f>SUM(G5)</f>
        <v>4212870</v>
      </c>
      <c r="H6" s="25">
        <f>SUM(H5)</f>
        <v>2106435</v>
      </c>
      <c r="I6" s="25">
        <f>SUM(I5)</f>
        <v>2106435</v>
      </c>
      <c r="J6" s="25">
        <f>SUM(J5)</f>
        <v>0</v>
      </c>
      <c r="K6" s="38" t="s">
        <v>41</v>
      </c>
      <c r="L6" s="23" t="s">
        <v>41</v>
      </c>
      <c r="M6" s="23"/>
      <c r="N6" s="23"/>
      <c r="O6" s="23" t="s">
        <v>41</v>
      </c>
      <c r="P6" s="23" t="s">
        <v>41</v>
      </c>
      <c r="Q6" s="4"/>
      <c r="R6" s="75">
        <f>I6+I13</f>
        <v>53017555</v>
      </c>
      <c r="S6" s="3"/>
    </row>
    <row r="7" spans="1:19" ht="26.25">
      <c r="A7" s="76" t="s">
        <v>43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4"/>
      <c r="S7" s="3"/>
    </row>
    <row r="8" spans="1:19" ht="198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12" t="s">
        <v>44</v>
      </c>
      <c r="M8" s="11" t="s">
        <v>14</v>
      </c>
      <c r="N8" s="11" t="s">
        <v>15</v>
      </c>
      <c r="O8" s="12" t="s">
        <v>16</v>
      </c>
      <c r="P8" s="8" t="s">
        <v>17</v>
      </c>
      <c r="Q8" s="7"/>
      <c r="S8" s="3"/>
    </row>
    <row r="9" spans="1:19">
      <c r="A9" s="13" t="s">
        <v>18</v>
      </c>
      <c r="B9" s="14" t="s">
        <v>19</v>
      </c>
      <c r="C9" s="14" t="s">
        <v>20</v>
      </c>
      <c r="D9" s="14" t="s">
        <v>21</v>
      </c>
      <c r="E9" s="26" t="s">
        <v>22</v>
      </c>
      <c r="F9" s="15" t="s">
        <v>23</v>
      </c>
      <c r="G9" s="15" t="s">
        <v>24</v>
      </c>
      <c r="H9" s="15" t="s">
        <v>25</v>
      </c>
      <c r="I9" s="14" t="s">
        <v>26</v>
      </c>
      <c r="J9" s="14" t="s">
        <v>27</v>
      </c>
      <c r="K9" s="14" t="s">
        <v>28</v>
      </c>
      <c r="L9" s="15" t="s">
        <v>29</v>
      </c>
      <c r="M9" s="26" t="s">
        <v>30</v>
      </c>
      <c r="N9" s="26" t="s">
        <v>31</v>
      </c>
      <c r="O9" s="14" t="s">
        <v>32</v>
      </c>
      <c r="P9" s="15" t="s">
        <v>33</v>
      </c>
      <c r="Q9" s="4"/>
      <c r="S9" s="3"/>
    </row>
    <row r="10" spans="1:19" ht="141.75" customHeight="1">
      <c r="A10" s="28" t="s">
        <v>19</v>
      </c>
      <c r="B10" s="17" t="s">
        <v>34</v>
      </c>
      <c r="C10" s="17" t="s">
        <v>45</v>
      </c>
      <c r="D10" s="68" t="s">
        <v>46</v>
      </c>
      <c r="E10" s="68" t="s">
        <v>47</v>
      </c>
      <c r="F10" s="53">
        <v>93370530</v>
      </c>
      <c r="G10" s="69">
        <v>75906000</v>
      </c>
      <c r="H10" s="57">
        <v>34473620</v>
      </c>
      <c r="I10" s="18">
        <v>34473620</v>
      </c>
      <c r="J10" s="18">
        <v>0</v>
      </c>
      <c r="K10" s="19">
        <v>38</v>
      </c>
      <c r="L10" s="67">
        <f>K10/46</f>
        <v>0.82608695652173914</v>
      </c>
      <c r="M10" s="58" t="s">
        <v>38</v>
      </c>
      <c r="N10" s="52" t="s">
        <v>39</v>
      </c>
      <c r="O10" s="21" t="s">
        <v>40</v>
      </c>
      <c r="P10" s="22" t="s">
        <v>41</v>
      </c>
      <c r="Q10" s="75"/>
      <c r="S10" s="3"/>
    </row>
    <row r="11" spans="1:19" ht="144.75" customHeight="1">
      <c r="A11" s="28" t="s">
        <v>20</v>
      </c>
      <c r="B11" s="24" t="s">
        <v>34</v>
      </c>
      <c r="C11" s="24" t="s">
        <v>48</v>
      </c>
      <c r="D11" s="71" t="s">
        <v>49</v>
      </c>
      <c r="E11" s="71" t="s">
        <v>50</v>
      </c>
      <c r="F11" s="18">
        <v>12133950</v>
      </c>
      <c r="G11" s="53">
        <v>9865000</v>
      </c>
      <c r="H11" s="53">
        <v>4932500</v>
      </c>
      <c r="I11" s="53">
        <v>4932500</v>
      </c>
      <c r="J11" s="53">
        <v>0</v>
      </c>
      <c r="K11" s="19">
        <v>38</v>
      </c>
      <c r="L11" s="20">
        <f>K11/46</f>
        <v>0.82608695652173914</v>
      </c>
      <c r="M11" s="58" t="s">
        <v>51</v>
      </c>
      <c r="N11" s="52" t="s">
        <v>39</v>
      </c>
      <c r="O11" s="21" t="s">
        <v>40</v>
      </c>
      <c r="P11" s="24"/>
      <c r="Q11" s="4"/>
      <c r="S11" s="3"/>
    </row>
    <row r="12" spans="1:19" ht="144.75" customHeight="1">
      <c r="A12" s="28" t="s">
        <v>21</v>
      </c>
      <c r="B12" s="24" t="s">
        <v>34</v>
      </c>
      <c r="C12" s="55" t="s">
        <v>52</v>
      </c>
      <c r="D12" s="54" t="s">
        <v>53</v>
      </c>
      <c r="E12" s="54" t="s">
        <v>54</v>
      </c>
      <c r="F12" s="53">
        <v>28362570</v>
      </c>
      <c r="G12" s="70">
        <v>23010000</v>
      </c>
      <c r="H12" s="64">
        <v>11505000</v>
      </c>
      <c r="I12" s="53">
        <v>11505000</v>
      </c>
      <c r="J12" s="53">
        <v>0</v>
      </c>
      <c r="K12" s="19">
        <v>34</v>
      </c>
      <c r="L12" s="56">
        <f>K12/46</f>
        <v>0.73913043478260865</v>
      </c>
      <c r="M12" s="58" t="s">
        <v>51</v>
      </c>
      <c r="N12" s="52" t="s">
        <v>55</v>
      </c>
      <c r="O12" s="21" t="s">
        <v>56</v>
      </c>
      <c r="P12" s="24"/>
      <c r="Q12" s="4"/>
      <c r="S12" s="3"/>
    </row>
    <row r="13" spans="1:19" ht="102">
      <c r="A13" s="29" t="s">
        <v>41</v>
      </c>
      <c r="B13" s="29" t="s">
        <v>41</v>
      </c>
      <c r="C13" s="29" t="s">
        <v>41</v>
      </c>
      <c r="D13" s="72" t="s">
        <v>41</v>
      </c>
      <c r="E13" s="73" t="s">
        <v>42</v>
      </c>
      <c r="F13" s="59">
        <f>SUM(F10:F12)</f>
        <v>133867050</v>
      </c>
      <c r="G13" s="30">
        <f>SUM(G10:G12)</f>
        <v>108781000</v>
      </c>
      <c r="H13" s="65">
        <f>SUM(H10:H12)</f>
        <v>50911120</v>
      </c>
      <c r="I13" s="60">
        <f>SUM(I10:I12)</f>
        <v>50911120</v>
      </c>
      <c r="J13" s="61">
        <f>SUM(J10:J12)</f>
        <v>0</v>
      </c>
      <c r="K13" s="62" t="s">
        <v>41</v>
      </c>
      <c r="L13" s="63" t="s">
        <v>41</v>
      </c>
      <c r="M13" s="63"/>
      <c r="N13" s="66"/>
      <c r="O13" s="32" t="s">
        <v>41</v>
      </c>
      <c r="P13" s="31" t="s">
        <v>41</v>
      </c>
      <c r="Q13" s="7"/>
      <c r="S13" s="3"/>
    </row>
    <row r="14" spans="1:19" ht="26.25">
      <c r="A14" s="76" t="s">
        <v>57</v>
      </c>
      <c r="B14" s="76"/>
      <c r="C14" s="76"/>
      <c r="D14" s="76"/>
      <c r="E14" s="76"/>
      <c r="F14" s="76"/>
      <c r="G14" s="76"/>
      <c r="H14" s="76"/>
      <c r="I14" s="77"/>
      <c r="J14" s="77"/>
      <c r="K14" s="77"/>
      <c r="L14" s="77"/>
      <c r="M14" s="77"/>
      <c r="N14" s="76"/>
      <c r="O14" s="76"/>
      <c r="P14" s="76"/>
      <c r="S14" s="3"/>
    </row>
    <row r="15" spans="1:19" ht="198">
      <c r="A15" s="9" t="s">
        <v>2</v>
      </c>
      <c r="B15" s="9" t="s">
        <v>3</v>
      </c>
      <c r="C15" s="9" t="s">
        <v>4</v>
      </c>
      <c r="D15" s="8" t="s">
        <v>5</v>
      </c>
      <c r="E15" s="9" t="s">
        <v>6</v>
      </c>
      <c r="F15" s="9" t="s">
        <v>7</v>
      </c>
      <c r="G15" s="9" t="s">
        <v>8</v>
      </c>
      <c r="H15" s="8" t="s">
        <v>9</v>
      </c>
      <c r="I15" s="8" t="s">
        <v>10</v>
      </c>
      <c r="J15" s="8" t="s">
        <v>58</v>
      </c>
      <c r="K15" s="9" t="s">
        <v>12</v>
      </c>
      <c r="L15" s="9" t="s">
        <v>44</v>
      </c>
      <c r="M15" s="11" t="s">
        <v>59</v>
      </c>
      <c r="N15" s="11" t="s">
        <v>15</v>
      </c>
      <c r="O15" s="8" t="s">
        <v>16</v>
      </c>
      <c r="P15" s="8" t="s">
        <v>17</v>
      </c>
      <c r="S15" s="3"/>
    </row>
    <row r="16" spans="1:19">
      <c r="A16" s="27" t="s">
        <v>18</v>
      </c>
      <c r="B16" s="27" t="s">
        <v>19</v>
      </c>
      <c r="C16" s="27" t="s">
        <v>20</v>
      </c>
      <c r="D16" s="27" t="s">
        <v>21</v>
      </c>
      <c r="E16" s="27" t="s">
        <v>22</v>
      </c>
      <c r="F16" s="27" t="s">
        <v>23</v>
      </c>
      <c r="G16" s="27" t="s">
        <v>24</v>
      </c>
      <c r="H16" s="27" t="s">
        <v>25</v>
      </c>
      <c r="I16" s="27" t="s">
        <v>26</v>
      </c>
      <c r="J16" s="27" t="s">
        <v>27</v>
      </c>
      <c r="K16" s="27" t="s">
        <v>28</v>
      </c>
      <c r="L16" s="27" t="s">
        <v>29</v>
      </c>
      <c r="M16" s="27" t="s">
        <v>30</v>
      </c>
      <c r="N16" s="27" t="s">
        <v>31</v>
      </c>
      <c r="O16" s="27" t="s">
        <v>32</v>
      </c>
      <c r="P16" s="27" t="s">
        <v>33</v>
      </c>
      <c r="S16" s="3"/>
    </row>
    <row r="17" spans="1:48" s="6" customFormat="1" ht="172.5" customHeight="1">
      <c r="A17" s="33">
        <v>1</v>
      </c>
      <c r="B17" s="28" t="s">
        <v>34</v>
      </c>
      <c r="C17" s="34" t="s">
        <v>60</v>
      </c>
      <c r="D17" s="34" t="s">
        <v>60</v>
      </c>
      <c r="E17" s="34" t="s">
        <v>60</v>
      </c>
      <c r="F17" s="34" t="s">
        <v>60</v>
      </c>
      <c r="G17" s="34" t="s">
        <v>60</v>
      </c>
      <c r="H17" s="34" t="s">
        <v>60</v>
      </c>
      <c r="I17" s="34" t="s">
        <v>60</v>
      </c>
      <c r="J17" s="34" t="s">
        <v>60</v>
      </c>
      <c r="K17" s="34" t="s">
        <v>60</v>
      </c>
      <c r="L17" s="35" t="s">
        <v>60</v>
      </c>
      <c r="M17" s="35" t="s">
        <v>60</v>
      </c>
      <c r="N17" s="35" t="s">
        <v>60</v>
      </c>
      <c r="O17" s="34" t="s">
        <v>60</v>
      </c>
      <c r="P17" s="34" t="s">
        <v>60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02">
      <c r="A18" s="36" t="s">
        <v>41</v>
      </c>
      <c r="B18" s="36" t="s">
        <v>41</v>
      </c>
      <c r="C18" s="36" t="s">
        <v>41</v>
      </c>
      <c r="D18" s="36" t="s">
        <v>41</v>
      </c>
      <c r="E18" s="37" t="s">
        <v>42</v>
      </c>
      <c r="F18" s="25">
        <f>SUM(F17:F17)</f>
        <v>0</v>
      </c>
      <c r="G18" s="25">
        <f>SUM(G17:G17)</f>
        <v>0</v>
      </c>
      <c r="H18" s="25">
        <f>SUM(H17:H17)</f>
        <v>0</v>
      </c>
      <c r="I18" s="25">
        <f>SUM(I17:I17)</f>
        <v>0</v>
      </c>
      <c r="J18" s="25">
        <f>SUM(J17:J17)</f>
        <v>0</v>
      </c>
      <c r="K18" s="38" t="s">
        <v>41</v>
      </c>
      <c r="L18" s="38" t="s">
        <v>41</v>
      </c>
      <c r="M18" s="38"/>
      <c r="N18" s="38"/>
      <c r="O18" s="38" t="s">
        <v>41</v>
      </c>
      <c r="P18" s="38" t="s">
        <v>41</v>
      </c>
    </row>
    <row r="19" spans="1:48">
      <c r="B19" s="40"/>
      <c r="C19" s="41"/>
      <c r="D19" s="40"/>
      <c r="E19" s="40"/>
      <c r="F19" s="42"/>
      <c r="G19" s="42"/>
      <c r="H19" s="43"/>
      <c r="I19" s="42"/>
      <c r="J19" s="43"/>
      <c r="K19" s="44"/>
      <c r="L19" s="44"/>
      <c r="M19" s="44"/>
      <c r="N19" s="44"/>
      <c r="O19" s="45"/>
      <c r="P19" s="46"/>
    </row>
    <row r="20" spans="1:48" ht="26.25">
      <c r="A20" s="47" t="s">
        <v>61</v>
      </c>
      <c r="B20" s="48"/>
      <c r="C20" s="49"/>
      <c r="D20" s="49"/>
      <c r="E20" s="49"/>
    </row>
    <row r="21" spans="1:48" ht="26.25">
      <c r="A21" s="51" t="s">
        <v>62</v>
      </c>
      <c r="B21" s="49"/>
      <c r="C21" s="49"/>
      <c r="D21" s="49"/>
      <c r="E21" s="49"/>
      <c r="F21" s="51"/>
      <c r="G21" s="51"/>
      <c r="H21" s="51"/>
      <c r="I21" s="51"/>
      <c r="J21" s="51"/>
      <c r="K21" s="51"/>
    </row>
    <row r="22" spans="1:48" ht="26.25">
      <c r="A22" s="51" t="s">
        <v>63</v>
      </c>
      <c r="B22" s="49"/>
      <c r="C22" s="49"/>
      <c r="D22" s="49"/>
      <c r="E22" s="49"/>
    </row>
  </sheetData>
  <autoFilter ref="A3:P22" xr:uid="{00000000-0009-0000-0000-000000000000}"/>
  <sortState xmlns:xlrd2="http://schemas.microsoft.com/office/spreadsheetml/2017/richdata2" ref="A3:L5">
    <sortCondition descending="1" ref="K3:K5"/>
  </sortState>
  <mergeCells count="4">
    <mergeCell ref="A2:P2"/>
    <mergeCell ref="A14:P14"/>
    <mergeCell ref="A1:P1"/>
    <mergeCell ref="A7:P7"/>
  </mergeCells>
  <phoneticPr fontId="19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3" orientation="landscape" r:id="rId1"/>
  <headerFooter>
    <oddFooter>Strona &amp;P z &amp;N</oddFooter>
  </headerFooter>
  <ignoredErrors>
    <ignoredError sqref="A5 F16:K16 A16: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64</v>
      </c>
    </row>
    <row r="2" spans="1:1">
      <c r="A2" s="5" t="s">
        <v>65</v>
      </c>
    </row>
    <row r="3" spans="1:1">
      <c r="A3" s="5" t="s">
        <v>66</v>
      </c>
    </row>
    <row r="4" spans="1:1">
      <c r="A4" s="5" t="s">
        <v>67</v>
      </c>
    </row>
    <row r="5" spans="1:1">
      <c r="A5" s="5" t="s">
        <v>68</v>
      </c>
    </row>
    <row r="6" spans="1:1">
      <c r="A6" s="5" t="s">
        <v>69</v>
      </c>
    </row>
    <row r="7" spans="1:1">
      <c r="A7" s="5" t="s">
        <v>70</v>
      </c>
    </row>
    <row r="8" spans="1:1">
      <c r="A8" s="5" t="s">
        <v>71</v>
      </c>
    </row>
    <row r="9" spans="1:1">
      <c r="A9" s="5" t="s">
        <v>72</v>
      </c>
    </row>
    <row r="10" spans="1:1">
      <c r="A10" s="5" t="s">
        <v>73</v>
      </c>
    </row>
    <row r="11" spans="1:1">
      <c r="A11" s="5" t="s">
        <v>74</v>
      </c>
    </row>
    <row r="12" spans="1:1">
      <c r="A12" s="5" t="s">
        <v>75</v>
      </c>
    </row>
    <row r="13" spans="1:1">
      <c r="A13" s="5" t="s">
        <v>76</v>
      </c>
    </row>
    <row r="14" spans="1:1">
      <c r="A14" s="5" t="s">
        <v>77</v>
      </c>
    </row>
    <row r="15" spans="1:1">
      <c r="A15" s="5" t="s">
        <v>78</v>
      </c>
    </row>
    <row r="16" spans="1:1">
      <c r="A16" s="5" t="s">
        <v>79</v>
      </c>
    </row>
    <row r="17" spans="1:1">
      <c r="A17" t="s">
        <v>80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/>
</file>

<file path=customXml/itemProps2.xml><?xml version="1.0" encoding="utf-8"?>
<ds:datastoreItem xmlns:ds="http://schemas.openxmlformats.org/officeDocument/2006/customXml" ds:itemID="{6B6DC89F-BBB8-4E58-894B-8B9665773F04}"/>
</file>

<file path=customXml/itemProps3.xml><?xml version="1.0" encoding="utf-8"?>
<ds:datastoreItem xmlns:ds="http://schemas.openxmlformats.org/officeDocument/2006/customXml" ds:itemID="{C62B5989-BAD0-4602-990B-FEECCB466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2025-04-30T10:52:48Z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