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paryz\Desktop\Nowa Perspektywa 21-27\055 3.2\Redakcja\"/>
    </mc:Choice>
  </mc:AlternateContent>
  <xr:revisionPtr revIDLastSave="0" documentId="13_ncr:1_{7FAF2960-A941-4A34-98FB-BC0D1C82F944}" xr6:coauthVersionLast="47" xr6:coauthVersionMax="47" xr10:uidLastSave="{00000000-0000-0000-0000-000000000000}"/>
  <bookViews>
    <workbookView xWindow="12870" yWindow="1260" windowWidth="12285" windowHeight="16335" xr2:uid="{00000000-000D-0000-FFFF-FFFF00000000}"/>
  </bookViews>
  <sheets>
    <sheet name="Zał. - 3.2_55 RWS" sheetId="2" r:id="rId1"/>
  </sheets>
  <definedNames>
    <definedName name="_xlnm._FilterDatabase" localSheetId="0" hidden="1">'Zał. - 3.2_55 RWS'!$A$3:$P$18</definedName>
    <definedName name="kurs">'Zał. - 3.2_55 RWS'!#REF!</definedName>
    <definedName name="_xlnm.Print_Area" localSheetId="0">'Zał. - 3.2_55 RWS'!$A$1:$P$18</definedName>
    <definedName name="rewitalizacj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J9" i="2"/>
  <c r="L8" i="2"/>
  <c r="L7" i="2"/>
  <c r="L6" i="2"/>
  <c r="L5" i="2"/>
  <c r="R9" i="2" l="1"/>
  <c r="F14" i="2"/>
  <c r="G14" i="2"/>
  <c r="H14" i="2"/>
  <c r="I14" i="2"/>
  <c r="J14" i="2"/>
</calcChain>
</file>

<file path=xl/sharedStrings.xml><?xml version="1.0" encoding="utf-8"?>
<sst xmlns="http://schemas.openxmlformats.org/spreadsheetml/2006/main" count="138" uniqueCount="64">
  <si>
    <t xml:space="preserve">Wyniki oceny projektów, złożonych w ramach naboru konkurencyjnego nr FEMA.03.02-IP.01-055/24, Priorytet III „Fundusze Europejskie na rozwój mobilności miejskiej na Mazowszu” dla Działania 3.2 „Mobilność miejska w ZIT”, Typ projektów: „Ekologiczny i konkurencyjny transport publiczny” Funduszy Europejskich dla Mazowsza 2021-2027- Region Warszawski Stołeczny </t>
  </si>
  <si>
    <t>Projekty skierowane do dofinansowania w sposób konkurencyjny w ramach 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</si>
  <si>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</si>
  <si>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</si>
  <si>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</si>
  <si>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</si>
  <si>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</si>
  <si>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</si>
  <si>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</si>
  <si>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</si>
  <si>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</si>
  <si>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</si>
  <si>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</si>
  <si>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r>
      <t xml:space="preserve">Procent maksymalnej liczby punktów możliwych do uzyskania </t>
    </r>
    <r>
      <rPr>
        <sz val="20"/>
        <color rgb="FF000000"/>
        <rFont val="Arial"/>
        <family val="2"/>
        <charset val="238"/>
      </rPr>
      <t>*</t>
    </r>
  </si>
  <si>
    <t>Punktacja uzyskana w kryterium rozstrzygającym nr 1 Gotowość projektu do realizacji</t>
  </si>
  <si>
    <t>Punktacja uzyskana w kryterium rozstrzygającym nr 2 Tabor bezemisyjny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</si>
  <si>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</si>
  <si>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</si>
  <si>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</si>
  <si>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</si>
  <si>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</si>
  <si>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</si>
  <si>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</si>
  <si>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</si>
  <si>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</si>
  <si>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</si>
  <si>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</si>
  <si>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</si>
  <si>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</si>
  <si>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</si>
  <si>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</si>
  <si>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</si>
  <si>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</si>
  <si>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</si>
  <si>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</si>
  <si>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FEMA.03.02-IP.01-07SW/25</t>
  </si>
  <si>
    <t xml:space="preserve">
Gmina Nasielsk</t>
  </si>
  <si>
    <t>Zakup zeroemisyjnego taboru autobusowego wraz z budową infrastruktury ładowania</t>
  </si>
  <si>
    <t>6,00</t>
  </si>
  <si>
    <t>5,00</t>
  </si>
  <si>
    <t>082</t>
  </si>
  <si>
    <t>Brak danych</t>
  </si>
  <si>
    <t>SUMA:</t>
  </si>
  <si>
    <t>Procent maksymalnej liczby punktów możliwych do uzyskania *</t>
  </si>
  <si>
    <t>FEMA.03.02-IP.01-07EZ/24</t>
  </si>
  <si>
    <t>Miejskie Zakłady Autobusowe Sp. z o.o.</t>
  </si>
  <si>
    <t xml:space="preserve">
„Rozwój floty autobusów elektrycznych Regionu Warszawskiego Stołecznego”</t>
  </si>
  <si>
    <t>FEMA.03.02-IP.01-07JZ/25</t>
  </si>
  <si>
    <t>Gmina Pomiechówek</t>
  </si>
  <si>
    <t>Rozwój zrównoważonej mobilności na terenie Gminy Pomiechówek i Metropolii Warszawskiej.</t>
  </si>
  <si>
    <t>4,00</t>
  </si>
  <si>
    <t>FEMA.03.02-IP.01-07RU/25</t>
  </si>
  <si>
    <t>Powiatowo - gminny związek transportu publicznego Powiatu Mińskiego</t>
  </si>
  <si>
    <t>Utworzenie Zintegrowanego Systemu Komunikacji Autobusowej na terenie Powiatu Mińskiego_x000D_</t>
  </si>
  <si>
    <t>0,00</t>
  </si>
  <si>
    <t>077</t>
  </si>
  <si>
    <t>Projekty, które nie spełniły kryteriów wyboru projektów lub nie uzyskały wymaganej liczby punktów</t>
  </si>
  <si>
    <t>Wnioskowane dofinansowanie (BP)</t>
  </si>
  <si>
    <t>Punktacja uzyskana w kryterium rozstrzygającym nr 1Gotowość projektu do realizacji</t>
  </si>
  <si>
    <t>Nie dotyczy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</si>
  <si>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</si>
  <si>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</si>
  <si>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</si>
  <si>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Projekt kierowany do dofinasowania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</si>
</sst>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0"/>
      <name val="Arial"/>
      <family val="2"/>
      <charset val="238"/>
    </font>
    <font>
      <b/>
      <sz val="20"/>
      <color rgb="FF000000"/>
      <name val="Arial"/>
      <family val="2"/>
      <charset val="238"/>
    </font>
    <font>
      <sz val="20"/>
      <color rgb="FF000000"/>
      <name val="Arial"/>
      <family val="2"/>
      <charset val="238"/>
    </font>
    <font>
      <sz val="20"/>
      <color theme="0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name val="Arial"/>
      <family val="2"/>
      <charset val="238"/>
    </font>
    <font>
      <sz val="2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zcionka tekstu podstawowego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11">
      <alignment horizontal="center" vertical="center" wrapText="1"/>
    </xf>
  </cellStyleXfs>
  <cellXfs count="68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/>
    <xf numFmtId="164" fontId="18" fillId="0" borderId="0" xfId="0" applyNumberFormat="1" applyFont="1"/>
    <xf numFmtId="10" fontId="18" fillId="0" borderId="0" xfId="0" applyNumberFormat="1" applyFont="1"/>
    <xf numFmtId="0" fontId="18" fillId="35" borderId="0" xfId="0" applyFont="1" applyFill="1"/>
    <xf numFmtId="0" fontId="21" fillId="33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49" fontId="20" fillId="33" borderId="15" xfId="0" applyNumberFormat="1" applyFont="1" applyFill="1" applyBorder="1" applyAlignment="1">
      <alignment horizontal="center" vertical="center"/>
    </xf>
    <xf numFmtId="49" fontId="20" fillId="33" borderId="17" xfId="0" applyNumberFormat="1" applyFont="1" applyFill="1" applyBorder="1" applyAlignment="1">
      <alignment horizontal="center" vertical="center"/>
    </xf>
    <xf numFmtId="49" fontId="20" fillId="33" borderId="16" xfId="0" applyNumberFormat="1" applyFont="1" applyFill="1" applyBorder="1" applyAlignment="1">
      <alignment horizontal="center" vertical="center"/>
    </xf>
    <xf numFmtId="49" fontId="20" fillId="0" borderId="20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 wrapText="1"/>
    </xf>
    <xf numFmtId="165" fontId="20" fillId="0" borderId="22" xfId="0" applyNumberFormat="1" applyFont="1" applyBorder="1" applyAlignment="1">
      <alignment horizontal="center" vertical="center"/>
    </xf>
    <xf numFmtId="2" fontId="20" fillId="0" borderId="22" xfId="0" applyNumberFormat="1" applyFont="1" applyBorder="1" applyAlignment="1">
      <alignment horizontal="center" vertical="center"/>
    </xf>
    <xf numFmtId="10" fontId="20" fillId="0" borderId="19" xfId="1" applyNumberFormat="1" applyFont="1" applyFill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2" fontId="25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165" fontId="20" fillId="0" borderId="10" xfId="0" applyNumberFormat="1" applyFont="1" applyBorder="1" applyAlignment="1">
      <alignment horizontal="center" vertical="center"/>
    </xf>
    <xf numFmtId="49" fontId="20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2" fontId="20" fillId="0" borderId="10" xfId="0" applyNumberFormat="1" applyFont="1" applyBorder="1" applyAlignment="1">
      <alignment horizontal="center" vertical="center" wrapText="1"/>
    </xf>
    <xf numFmtId="10" fontId="20" fillId="0" borderId="14" xfId="1" applyNumberFormat="1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44" fontId="20" fillId="0" borderId="0" xfId="0" applyNumberFormat="1" applyFont="1" applyAlignment="1">
      <alignment vertical="center"/>
    </xf>
    <xf numFmtId="165" fontId="20" fillId="0" borderId="0" xfId="0" applyNumberFormat="1" applyFont="1" applyAlignment="1">
      <alignment vertical="center"/>
    </xf>
    <xf numFmtId="2" fontId="20" fillId="0" borderId="0" xfId="0" applyNumberFormat="1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/>
    </xf>
    <xf numFmtId="10" fontId="20" fillId="0" borderId="0" xfId="1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20" fillId="0" borderId="0" xfId="0" applyFont="1" applyAlignment="1">
      <alignment vertical="center"/>
    </xf>
    <xf numFmtId="0" fontId="20" fillId="0" borderId="0" xfId="0" applyFont="1"/>
    <xf numFmtId="49" fontId="20" fillId="0" borderId="22" xfId="0" applyNumberFormat="1" applyFont="1" applyBorder="1" applyAlignment="1">
      <alignment horizontal="center" vertical="center"/>
    </xf>
    <xf numFmtId="165" fontId="20" fillId="0" borderId="23" xfId="0" applyNumberFormat="1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10" fontId="20" fillId="0" borderId="23" xfId="1" applyNumberFormat="1" applyFont="1" applyFill="1" applyBorder="1" applyAlignment="1">
      <alignment horizontal="center" vertical="center"/>
    </xf>
    <xf numFmtId="165" fontId="20" fillId="0" borderId="21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165" fontId="20" fillId="0" borderId="26" xfId="0" applyNumberFormat="1" applyFont="1" applyBorder="1" applyAlignment="1">
      <alignment horizontal="center" vertical="center"/>
    </xf>
    <xf numFmtId="10" fontId="20" fillId="0" borderId="22" xfId="1" applyNumberFormat="1" applyFont="1" applyFill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 wrapText="1"/>
    </xf>
    <xf numFmtId="165" fontId="20" fillId="0" borderId="25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165" fontId="18" fillId="0" borderId="0" xfId="0" applyNumberFormat="1" applyFont="1"/>
    <xf numFmtId="0" fontId="26" fillId="0" borderId="20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1" fillId="33" borderId="18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44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8"/>
  <sheetViews>
    <sheetView showGridLines="0" tabSelected="1" view="pageBreakPreview" topLeftCell="A4" zoomScale="40" zoomScaleNormal="70" zoomScaleSheetLayoutView="40" workbookViewId="0">
      <selection activeCell="D6" sqref="D6"/>
    </sheetView>
  </sheetViews>
  <sheetFormatPr defaultColWidth="8.75" defaultRowHeight="25.5"/>
  <cols>
    <col min="1" max="1" width="7.125" style="31" customWidth="1"/>
    <col min="2" max="2" width="34.875" style="31" customWidth="1"/>
    <col min="3" max="3" width="25.875" style="42" customWidth="1"/>
    <col min="4" max="4" width="33.875" style="42" customWidth="1"/>
    <col min="5" max="5" width="46.875" style="42" customWidth="1"/>
    <col min="6" max="6" width="30.625" style="42" customWidth="1"/>
    <col min="7" max="7" width="36.75" style="42" customWidth="1"/>
    <col min="8" max="8" width="28.625" style="42" customWidth="1"/>
    <col min="9" max="9" width="28.875" style="42" customWidth="1"/>
    <col min="10" max="10" width="29.5" style="42" customWidth="1"/>
    <col min="11" max="11" width="16.5" style="42" customWidth="1"/>
    <col min="12" max="12" width="24.5" style="43" customWidth="1"/>
    <col min="13" max="13" width="31" style="43" customWidth="1"/>
    <col min="14" max="14" width="29.375" style="43" customWidth="1"/>
    <col min="15" max="15" width="39.75" style="43" customWidth="1"/>
    <col min="16" max="16" width="24.75" style="43" customWidth="1"/>
    <col min="17" max="17" width="17" style="2" customWidth="1"/>
    <col min="18" max="18" width="22.625" style="2" customWidth="1"/>
    <col min="19" max="19" width="19.25" style="2" customWidth="1"/>
    <col min="20" max="20" width="8.75" style="2"/>
    <col min="21" max="21" width="25.75" style="2" customWidth="1"/>
    <col min="22" max="22" width="8.75" style="2"/>
    <col min="23" max="23" width="9.375" style="2" bestFit="1" customWidth="1"/>
    <col min="24" max="25" width="9.125" style="2" bestFit="1" customWidth="1"/>
    <col min="26" max="16384" width="8.75" style="2"/>
  </cols>
  <sheetData>
    <row r="1" spans="1:48" ht="131.25" customHeight="1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7"/>
      <c r="Q1" s="1"/>
    </row>
    <row r="2" spans="1:48" ht="55.5" customHeight="1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1"/>
    </row>
    <row r="3" spans="1:48" ht="198" customHeight="1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8" t="s">
        <v>12</v>
      </c>
      <c r="L3" s="9" t="s">
        <v>13</v>
      </c>
      <c r="M3" s="9" t="s">
        <v>14</v>
      </c>
      <c r="N3" s="9" t="s">
        <v>15</v>
      </c>
      <c r="O3" s="10" t="s">
        <v>16</v>
      </c>
      <c r="P3" s="6" t="s">
        <v>17</v>
      </c>
      <c r="Q3" s="1"/>
    </row>
    <row r="4" spans="1:48">
      <c r="A4" s="11" t="s">
        <v>18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12" t="s">
        <v>26</v>
      </c>
      <c r="J4" s="12" t="s">
        <v>27</v>
      </c>
      <c r="K4" s="12" t="s">
        <v>28</v>
      </c>
      <c r="L4" s="13" t="s">
        <v>29</v>
      </c>
      <c r="M4" s="13" t="s">
        <v>30</v>
      </c>
      <c r="N4" s="13" t="s">
        <v>31</v>
      </c>
      <c r="O4" s="13" t="s">
        <v>32</v>
      </c>
      <c r="P4" s="13" t="s">
        <v>33</v>
      </c>
    </row>
    <row r="5" spans="1:48" ht="116.25" customHeight="1">
      <c r="A5" s="14" t="s">
        <v>18</v>
      </c>
      <c r="B5" s="15" t="s">
        <v>34</v>
      </c>
      <c r="C5" s="56" t="s">
        <v>35</v>
      </c>
      <c r="D5" s="59" t="s">
        <v>36</v>
      </c>
      <c r="E5" s="60" t="s">
        <v>37</v>
      </c>
      <c r="F5" s="16">
        <v>5181830.0999999996</v>
      </c>
      <c r="G5" s="16">
        <v>4212870</v>
      </c>
      <c r="H5" s="16">
        <v>2106435</v>
      </c>
      <c r="I5" s="16">
        <v>2106435</v>
      </c>
      <c r="J5" s="16">
        <v>0</v>
      </c>
      <c r="K5" s="17">
        <v>46</v>
      </c>
      <c r="L5" s="18">
        <f>K5/46</f>
        <v>1</v>
      </c>
      <c r="M5" s="50" t="s">
        <v>38</v>
      </c>
      <c r="N5" s="44" t="s">
        <v>39</v>
      </c>
      <c r="O5" s="19" t="s">
        <v>40</v>
      </c>
      <c r="P5" s="56"/>
      <c r="Q5" s="4"/>
      <c r="R5" s="57"/>
      <c r="S5" s="3"/>
    </row>
    <row r="6" spans="1:48" ht="134.25" customHeight="1">
      <c r="A6" s="24" t="s">
        <v>19</v>
      </c>
      <c r="B6" s="15" t="s">
        <v>34</v>
      </c>
      <c r="C6" s="15" t="s">
        <v>44</v>
      </c>
      <c r="D6" s="53" t="s">
        <v>45</v>
      </c>
      <c r="E6" s="53" t="s">
        <v>46</v>
      </c>
      <c r="F6" s="45">
        <v>93370530</v>
      </c>
      <c r="G6" s="54">
        <v>75906000</v>
      </c>
      <c r="H6" s="49">
        <v>34473620</v>
      </c>
      <c r="I6" s="16">
        <v>34473620</v>
      </c>
      <c r="J6" s="16">
        <v>0</v>
      </c>
      <c r="K6" s="17">
        <v>38</v>
      </c>
      <c r="L6" s="52">
        <f>K6/46</f>
        <v>0.82608695652173914</v>
      </c>
      <c r="M6" s="50" t="s">
        <v>38</v>
      </c>
      <c r="N6" s="44" t="s">
        <v>39</v>
      </c>
      <c r="O6" s="19" t="s">
        <v>40</v>
      </c>
      <c r="P6" s="21" t="s">
        <v>63</v>
      </c>
      <c r="Q6" s="4"/>
      <c r="R6" s="57"/>
      <c r="S6" s="3"/>
    </row>
    <row r="7" spans="1:48" ht="119.25" customHeight="1">
      <c r="A7" s="24" t="s">
        <v>20</v>
      </c>
      <c r="B7" s="21" t="s">
        <v>34</v>
      </c>
      <c r="C7" s="21" t="s">
        <v>47</v>
      </c>
      <c r="D7" s="56" t="s">
        <v>48</v>
      </c>
      <c r="E7" s="56" t="s">
        <v>49</v>
      </c>
      <c r="F7" s="16">
        <v>12133950</v>
      </c>
      <c r="G7" s="45">
        <v>9865000</v>
      </c>
      <c r="H7" s="45">
        <v>4932500</v>
      </c>
      <c r="I7" s="45">
        <v>4932500</v>
      </c>
      <c r="J7" s="45">
        <v>0</v>
      </c>
      <c r="K7" s="17">
        <v>38</v>
      </c>
      <c r="L7" s="18">
        <f>K7/46</f>
        <v>0.82608695652173914</v>
      </c>
      <c r="M7" s="50" t="s">
        <v>50</v>
      </c>
      <c r="N7" s="44" t="s">
        <v>39</v>
      </c>
      <c r="O7" s="19" t="s">
        <v>40</v>
      </c>
      <c r="P7" s="21" t="s">
        <v>63</v>
      </c>
      <c r="Q7" s="4"/>
      <c r="R7" s="57"/>
      <c r="S7" s="3"/>
    </row>
    <row r="8" spans="1:48" ht="118.5" customHeight="1">
      <c r="A8" s="24" t="s">
        <v>21</v>
      </c>
      <c r="B8" s="21" t="s">
        <v>34</v>
      </c>
      <c r="C8" s="47" t="s">
        <v>51</v>
      </c>
      <c r="D8" s="46" t="s">
        <v>52</v>
      </c>
      <c r="E8" s="46" t="s">
        <v>53</v>
      </c>
      <c r="F8" s="45">
        <v>28362570</v>
      </c>
      <c r="G8" s="55">
        <v>23010000</v>
      </c>
      <c r="H8" s="51">
        <v>11505000</v>
      </c>
      <c r="I8" s="45">
        <v>11505000</v>
      </c>
      <c r="J8" s="45">
        <v>0</v>
      </c>
      <c r="K8" s="17">
        <v>34</v>
      </c>
      <c r="L8" s="48">
        <f>K8/46</f>
        <v>0.73913043478260865</v>
      </c>
      <c r="M8" s="50" t="s">
        <v>50</v>
      </c>
      <c r="N8" s="44" t="s">
        <v>54</v>
      </c>
      <c r="O8" s="19" t="s">
        <v>55</v>
      </c>
      <c r="P8" s="21" t="s">
        <v>63</v>
      </c>
      <c r="Q8" s="4"/>
      <c r="R8" s="57"/>
      <c r="S8" s="3"/>
    </row>
    <row r="9" spans="1:48" ht="64.5" customHeight="1">
      <c r="A9" s="20" t="s">
        <v>41</v>
      </c>
      <c r="B9" s="20" t="s">
        <v>41</v>
      </c>
      <c r="C9" s="20" t="s">
        <v>41</v>
      </c>
      <c r="D9" s="20" t="s">
        <v>41</v>
      </c>
      <c r="E9" s="61" t="s">
        <v>42</v>
      </c>
      <c r="F9" s="62">
        <f>SUM(F5:F8)</f>
        <v>139048880.09999999</v>
      </c>
      <c r="G9" s="62">
        <f>SUM(G5:G8)</f>
        <v>112993870</v>
      </c>
      <c r="H9" s="62">
        <f>SUM(H5:H8)</f>
        <v>53017555</v>
      </c>
      <c r="I9" s="62">
        <f>SUM(I5:I8)</f>
        <v>53017555</v>
      </c>
      <c r="J9" s="62">
        <f>SUM(J5:J8)</f>
        <v>0</v>
      </c>
      <c r="K9" s="30" t="s">
        <v>41</v>
      </c>
      <c r="L9" s="20" t="s">
        <v>41</v>
      </c>
      <c r="M9" s="20"/>
      <c r="N9" s="20"/>
      <c r="O9" s="20" t="s">
        <v>41</v>
      </c>
      <c r="P9" s="20" t="s">
        <v>41</v>
      </c>
      <c r="Q9" s="4"/>
      <c r="R9" s="58" t="e">
        <f>I9+#REF!</f>
        <v>#REF!</v>
      </c>
      <c r="S9" s="3"/>
    </row>
    <row r="10" spans="1:48" ht="66" customHeight="1">
      <c r="A10" s="63" t="s">
        <v>56</v>
      </c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4"/>
      <c r="N10" s="63"/>
      <c r="O10" s="63"/>
      <c r="P10" s="63"/>
      <c r="S10" s="3"/>
    </row>
    <row r="11" spans="1:48" ht="191.25" customHeight="1">
      <c r="A11" s="7" t="s">
        <v>2</v>
      </c>
      <c r="B11" s="7" t="s">
        <v>3</v>
      </c>
      <c r="C11" s="7" t="s">
        <v>4</v>
      </c>
      <c r="D11" s="6" t="s">
        <v>5</v>
      </c>
      <c r="E11" s="7" t="s">
        <v>6</v>
      </c>
      <c r="F11" s="7" t="s">
        <v>7</v>
      </c>
      <c r="G11" s="7" t="s">
        <v>8</v>
      </c>
      <c r="H11" s="6" t="s">
        <v>9</v>
      </c>
      <c r="I11" s="6" t="s">
        <v>10</v>
      </c>
      <c r="J11" s="6" t="s">
        <v>57</v>
      </c>
      <c r="K11" s="7" t="s">
        <v>12</v>
      </c>
      <c r="L11" s="7" t="s">
        <v>43</v>
      </c>
      <c r="M11" s="9" t="s">
        <v>58</v>
      </c>
      <c r="N11" s="9" t="s">
        <v>15</v>
      </c>
      <c r="O11" s="6" t="s">
        <v>16</v>
      </c>
      <c r="P11" s="6" t="s">
        <v>17</v>
      </c>
      <c r="S11" s="3"/>
    </row>
    <row r="12" spans="1:48">
      <c r="A12" s="23" t="s">
        <v>18</v>
      </c>
      <c r="B12" s="23" t="s">
        <v>19</v>
      </c>
      <c r="C12" s="23" t="s">
        <v>20</v>
      </c>
      <c r="D12" s="23" t="s">
        <v>21</v>
      </c>
      <c r="E12" s="23" t="s">
        <v>22</v>
      </c>
      <c r="F12" s="23" t="s">
        <v>23</v>
      </c>
      <c r="G12" s="23" t="s">
        <v>24</v>
      </c>
      <c r="H12" s="23" t="s">
        <v>25</v>
      </c>
      <c r="I12" s="23" t="s">
        <v>26</v>
      </c>
      <c r="J12" s="23" t="s">
        <v>27</v>
      </c>
      <c r="K12" s="23" t="s">
        <v>28</v>
      </c>
      <c r="L12" s="23" t="s">
        <v>29</v>
      </c>
      <c r="M12" s="23" t="s">
        <v>30</v>
      </c>
      <c r="N12" s="23" t="s">
        <v>31</v>
      </c>
      <c r="O12" s="23" t="s">
        <v>32</v>
      </c>
      <c r="P12" s="23" t="s">
        <v>33</v>
      </c>
      <c r="S12" s="3"/>
    </row>
    <row r="13" spans="1:48" s="5" customFormat="1" ht="100.5" customHeight="1">
      <c r="A13" s="25">
        <v>1</v>
      </c>
      <c r="B13" s="24" t="s">
        <v>34</v>
      </c>
      <c r="C13" s="26" t="s">
        <v>59</v>
      </c>
      <c r="D13" s="26" t="s">
        <v>59</v>
      </c>
      <c r="E13" s="26" t="s">
        <v>59</v>
      </c>
      <c r="F13" s="26" t="s">
        <v>59</v>
      </c>
      <c r="G13" s="26" t="s">
        <v>59</v>
      </c>
      <c r="H13" s="26" t="s">
        <v>59</v>
      </c>
      <c r="I13" s="26" t="s">
        <v>59</v>
      </c>
      <c r="J13" s="26" t="s">
        <v>59</v>
      </c>
      <c r="K13" s="26" t="s">
        <v>59</v>
      </c>
      <c r="L13" s="27" t="s">
        <v>59</v>
      </c>
      <c r="M13" s="27" t="s">
        <v>59</v>
      </c>
      <c r="N13" s="27" t="s">
        <v>59</v>
      </c>
      <c r="O13" s="26" t="s">
        <v>59</v>
      </c>
      <c r="P13" s="26" t="s">
        <v>59</v>
      </c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</row>
    <row r="14" spans="1:48" ht="51" customHeight="1">
      <c r="A14" s="28" t="s">
        <v>41</v>
      </c>
      <c r="B14" s="28" t="s">
        <v>41</v>
      </c>
      <c r="C14" s="28" t="s">
        <v>41</v>
      </c>
      <c r="D14" s="28" t="s">
        <v>41</v>
      </c>
      <c r="E14" s="29" t="s">
        <v>42</v>
      </c>
      <c r="F14" s="22">
        <f>SUM(F13:F13)</f>
        <v>0</v>
      </c>
      <c r="G14" s="22">
        <f>SUM(G13:G13)</f>
        <v>0</v>
      </c>
      <c r="H14" s="22">
        <f>SUM(H13:H13)</f>
        <v>0</v>
      </c>
      <c r="I14" s="22">
        <f>SUM(I13:I13)</f>
        <v>0</v>
      </c>
      <c r="J14" s="22">
        <f>SUM(J13:J13)</f>
        <v>0</v>
      </c>
      <c r="K14" s="30" t="s">
        <v>41</v>
      </c>
      <c r="L14" s="30" t="s">
        <v>41</v>
      </c>
      <c r="M14" s="30"/>
      <c r="N14" s="30"/>
      <c r="O14" s="30" t="s">
        <v>41</v>
      </c>
      <c r="P14" s="30" t="s">
        <v>41</v>
      </c>
    </row>
    <row r="15" spans="1:48">
      <c r="B15" s="32"/>
      <c r="C15" s="33"/>
      <c r="D15" s="32"/>
      <c r="E15" s="32"/>
      <c r="F15" s="34"/>
      <c r="G15" s="34"/>
      <c r="H15" s="35"/>
      <c r="I15" s="34"/>
      <c r="J15" s="35"/>
      <c r="K15" s="36"/>
      <c r="L15" s="36"/>
      <c r="M15" s="36"/>
      <c r="N15" s="36"/>
      <c r="O15" s="37"/>
      <c r="P15" s="38"/>
    </row>
    <row r="16" spans="1:48" ht="26.25">
      <c r="A16" s="39" t="s">
        <v>60</v>
      </c>
      <c r="B16" s="40"/>
      <c r="C16" s="41"/>
      <c r="D16" s="41"/>
      <c r="E16" s="41"/>
    </row>
    <row r="17" spans="1:11" ht="26.25">
      <c r="A17" s="43" t="s">
        <v>61</v>
      </c>
      <c r="B17" s="41"/>
      <c r="C17" s="41"/>
      <c r="D17" s="41"/>
      <c r="E17" s="41"/>
      <c r="F17" s="43"/>
      <c r="G17" s="43"/>
      <c r="H17" s="43"/>
      <c r="I17" s="43"/>
      <c r="J17" s="43"/>
      <c r="K17" s="43"/>
    </row>
    <row r="18" spans="1:11" ht="26.25">
      <c r="A18" s="43" t="s">
        <v>62</v>
      </c>
      <c r="B18" s="41"/>
      <c r="C18" s="41"/>
      <c r="D18" s="41"/>
      <c r="E18" s="41"/>
    </row>
  </sheetData>
  <autoFilter ref="A3:P18" xr:uid="{00000000-0009-0000-0000-000000000000}"/>
  <sortState xmlns:xlrd2="http://schemas.microsoft.com/office/spreadsheetml/2017/richdata2" ref="A3:L5">
    <sortCondition descending="1" ref="K3:K5"/>
  </sortState>
  <mergeCells count="3">
    <mergeCell ref="A2:P2"/>
    <mergeCell ref="A10:P10"/>
    <mergeCell ref="A1:P1"/>
  </mergeCells>
  <phoneticPr fontId="19" type="noConversion"/>
  <printOptions horizontalCentered="1"/>
  <pageMargins left="0.23622047244094491" right="0.23622047244094491" top="1.3385826771653544" bottom="1.3385826771653544" header="0" footer="0"/>
  <pageSetup paperSize="9" scale="28" fitToHeight="0" orientation="landscape" r:id="rId1"/>
  <headerFooter>
    <oddFooter>Strona &amp;P z &amp;N</oddFooter>
  </headerFooter>
  <ignoredErrors>
    <ignoredError sqref="A5 F12:K12 A12:D1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2B5989-BAD0-4602-990B-FEECCB4661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3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Zał. - 3.2_55 RWS</vt:lpstr>
      <vt:lpstr>'Zał. - 3.2_55 RWS'!Obszar_wydruku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Paryż Małgorzata</cp:lastModifiedBy>
  <cp:revision/>
  <cp:lastPrinted>2025-06-05T10:39:34Z</cp:lastPrinted>
  <dcterms:created xsi:type="dcterms:W3CDTF">2016-04-12T10:40:23Z</dcterms:created>
  <dcterms:modified xsi:type="dcterms:W3CDTF">2025-06-18T06:22:49Z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