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AppData\Local\Microsoft\Windows\INetCache\Content.Outlook\LD2HSMY3\"/>
    </mc:Choice>
  </mc:AlternateContent>
  <xr:revisionPtr revIDLastSave="0" documentId="13_ncr:1_{8E746E3E-024F-48A3-9C1E-291449959158}" xr6:coauthVersionLast="47" xr6:coauthVersionMax="47" xr10:uidLastSave="{00000000-0000-0000-0000-000000000000}"/>
  <bookViews>
    <workbookView xWindow="-120" yWindow="-120" windowWidth="29040" windowHeight="17520" tabRatio="589" xr2:uid="{00000000-000D-0000-FFFF-FFFF00000000}"/>
  </bookViews>
  <sheets>
    <sheet name="2.4_050" sheetId="4" r:id="rId1"/>
    <sheet name="Rewitalizacja" sheetId="3" state="hidden" r:id="rId2"/>
  </sheets>
  <definedNames>
    <definedName name="_xlnm._FilterDatabase" localSheetId="0" hidden="1">'2.4_050'!$A$4:$P$25</definedName>
    <definedName name="kurs" localSheetId="0">'2.4_050'!#REF!</definedName>
    <definedName name="kurs">#REF!</definedName>
    <definedName name="_xlnm.Print_Area" localSheetId="0">'2.4_050'!$A$1:$P$42</definedName>
    <definedName name="projkekty">#REF!</definedName>
    <definedName name="rewitalizacja">Rewitalizacja!$A$1:$A$17</definedName>
    <definedName name="_xlnm.Print_Titles" localSheetId="0">'2.4_050'!$4:$4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4" l="1"/>
  <c r="I38" i="4"/>
  <c r="H38" i="4"/>
  <c r="G38" i="4"/>
  <c r="F38" i="4"/>
  <c r="J33" i="4"/>
  <c r="I33" i="4"/>
  <c r="H33" i="4"/>
  <c r="G33" i="4"/>
  <c r="F33" i="4"/>
  <c r="J28" i="4"/>
  <c r="I28" i="4"/>
  <c r="H28" i="4"/>
  <c r="G28" i="4"/>
  <c r="F28" i="4"/>
  <c r="L27" i="4"/>
  <c r="G15" i="4"/>
  <c r="H15" i="4"/>
  <c r="I15" i="4"/>
  <c r="J15" i="4"/>
  <c r="F15" i="4"/>
  <c r="F7" i="4"/>
  <c r="L13" i="4"/>
  <c r="L14" i="4"/>
  <c r="L12" i="4"/>
  <c r="L11" i="4"/>
  <c r="L20" i="4"/>
  <c r="G7" i="4"/>
  <c r="I7" i="4"/>
  <c r="J7" i="4"/>
  <c r="H7" i="4"/>
  <c r="G21" i="4" l="1"/>
  <c r="J21" i="4"/>
  <c r="F21" i="4" l="1"/>
  <c r="H21" i="4"/>
  <c r="I21" i="4" l="1"/>
</calcChain>
</file>

<file path=xl/sharedStrings.xml><?xml version="1.0" encoding="utf-8"?>
<sst xmlns="http://schemas.openxmlformats.org/spreadsheetml/2006/main" count="351" uniqueCount="91">
  <si>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</si>
  <si>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</si>
  <si>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</si>
  <si>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</si>
  <si>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</si>
  <si>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</si>
  <si>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</si>
  <si>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</si>
  <si>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</si>
  <si>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</si>
  <si>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</si>
  <si>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</si>
  <si>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</si>
  <si>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Kryterium rozstrzygające 
Zagospodarowanie wód opadowych</t>
  </si>
  <si>
    <t xml:space="preserve">Kryterium rozstrzygające 
Stan przygotowania projektu do realizacji 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</si>
  <si>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</si>
  <si>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</si>
  <si>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</si>
  <si>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</si>
  <si>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</si>
  <si>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</si>
  <si>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</si>
  <si>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</si>
  <si>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</si>
  <si>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</si>
  <si>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</si>
  <si>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</si>
  <si>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</si>
  <si>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</si>
  <si>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</si>
  <si>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</si>
  <si>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</si>
  <si>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</si>
  <si>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Mazowiecka Jednostka Wdrażania Programów Unijnych</t>
  </si>
  <si>
    <t>Nie dotyczy</t>
  </si>
  <si>
    <t>Brak danych</t>
  </si>
  <si>
    <t>Próg wyczerpania alokacji***</t>
  </si>
  <si>
    <t>FEMA.02.04-IP.01-075N/24</t>
  </si>
  <si>
    <t>Gmina Raciąż</t>
  </si>
  <si>
    <t>Budowa zbiornika wodnego "Kraszewo" na rzece Raciążnicy</t>
  </si>
  <si>
    <t>FEMA.02.04-IP.01-07BD/24</t>
  </si>
  <si>
    <t>Gmina Przasnysz</t>
  </si>
  <si>
    <t>Rozbudowa zbiornika w Karwaczu</t>
  </si>
  <si>
    <t>FEMA.02.04-IP.01-06HV/24</t>
  </si>
  <si>
    <t>Gmina Opinogóra Górna</t>
  </si>
  <si>
    <t>Budowa zbiornika retencyjnego wód opadowych w miejscowości Kołaczków</t>
  </si>
  <si>
    <t>FEMA.02.04-IP.01-07C0/24</t>
  </si>
  <si>
    <t>Gmina Paprotnia</t>
  </si>
  <si>
    <t>Odbudowa zbiornika wodnego na działce nr ewid. 134 w m. Skwierczyn Lacki, gm. Paprotnia.</t>
  </si>
  <si>
    <t>SUMA:</t>
  </si>
  <si>
    <t>Projekty, które nie spełniły kryteriów wyboru projektów lub nie uzyskały wymaganej liczby punktów</t>
  </si>
  <si>
    <t>FEMA.02.04-IP.01-07DQ/24</t>
  </si>
  <si>
    <t>Powiat Przasnyski</t>
  </si>
  <si>
    <t>Uszczelnienie istniejącego zbiornika retencyjnego z dojazdem technicznym w mieście Chorzele</t>
  </si>
  <si>
    <t>60</t>
  </si>
  <si>
    <t>Negatywna ocena formalna</t>
  </si>
  <si>
    <t>FEMA.02.04-IP.01-07BM/24</t>
  </si>
  <si>
    <t>Państwowe Gospodarstwo Wodne Wody Polskie</t>
  </si>
  <si>
    <t>Remont pompowni nr 1 i śluz wałowych nr 1, 2 i 3 w miejscowości Pułtusk, pow. pułtuski - Remont pompowni nr 1 w Pułtusku</t>
  </si>
  <si>
    <t>Negatywna ocena merytoryczna szczegółowa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</si>
  <si>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</si>
  <si>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</si>
  <si>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</si>
  <si>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</si>
  <si>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</si>
  <si>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</si>
  <si>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</si>
  <si>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</si>
  <si>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</si>
  <si>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</si>
  <si>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</si>
  <si>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</si>
  <si>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</si>
  <si>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</si>
  <si>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</si>
  <si>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</si>
  <si>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</si>
  <si>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</si>
  <si>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</si>
  <si>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</si>
  <si>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Wyniki oceny projektów, złożonych w ramach naboru konkurencyjnego nr FEMA.02.04-IP.01-050/24, Priorytet II „Fundusze Europejskie na zielony rozwój Mazowsza” dla Działania 2.4 „Dostosowanie do zmian klimatu”, Typ projektów: „Zwiększanie ochrony przeciwpowodziowej i ograniczenie skutków suszy poprzez retencjonowanie wód opadowych”  Funduszy Europejskich dla Mazowsza 2021-2027- Region Mazowiecki Regionalny</t>
  </si>
  <si>
    <t xml:space="preserve">Wyniki oceny projektów, złożonych w ramach naboru konkurencyjnego nr FEMA.02.04-IP.01-050/24, Priorytet II „Fundusze Europejskie na zielony rozwój Mazowsza” dla Działania 2.4 „Dostosowanie do zmian klimatu”, Typ projektów: „Zwiększanie ochrony przeciwpowodziowej i ograniczenie skutków suszy poprzez retencjonowanie wód opadowych”  Funduszy Europejskich dla Mazowsza 2021-2027- Region Warszawski Stołeczny </t>
  </si>
  <si>
    <t>Projekty skierowane do dofinansowania w sposób konkurencyjny w ramach  Funduszy Europejskich dla Mazowsza 2021-2027</t>
  </si>
  <si>
    <r>
      <t xml:space="preserve">Procent maksymalnej liczby punktów możliwych do uzyskania </t>
    </r>
    <r>
      <rPr>
        <sz val="20"/>
        <color rgb="FF000000"/>
        <rFont val="Arial"/>
        <family val="2"/>
        <charset val="238"/>
      </rPr>
      <t>*</t>
    </r>
  </si>
  <si>
    <t>FEMA.02.04-IP.01-07DU/24</t>
  </si>
  <si>
    <t>GMINA GRODZISK MAZOWIECKI</t>
  </si>
  <si>
    <t>Zwiększenie pojemności retencyjnej poprzez rekultywację istniejącego zbiornika oraz zwiększenie lesistości  w miejscowości Szczęsne w gminie Grodzisk Mazowiecki</t>
  </si>
  <si>
    <t>Wnioskowane dofinansowanie (BP)</t>
  </si>
  <si>
    <t>FEMA.02.04-IP.01-07B3/24</t>
  </si>
  <si>
    <t>Gmina Mrozy</t>
  </si>
  <si>
    <t>Budowa zbiornika retencyjnego przeciwpowodziowego na terenie Gminy Mrozy na rzece Witówka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</si>
</sst>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Czcionka tekstu podstawowego"/>
      <family val="2"/>
      <charset val="238"/>
    </font>
    <font>
      <sz val="20"/>
      <color theme="0"/>
      <name val="Arial"/>
      <family val="2"/>
      <charset val="238"/>
    </font>
    <font>
      <sz val="20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sz val="2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theme="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1" fillId="0" borderId="0"/>
  </cellStyleXfs>
  <cellXfs count="9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164" fontId="19" fillId="0" borderId="0" xfId="0" applyNumberFormat="1" applyFont="1"/>
    <xf numFmtId="10" fontId="19" fillId="0" borderId="0" xfId="0" applyNumberFormat="1" applyFont="1"/>
    <xf numFmtId="0" fontId="0" fillId="34" borderId="0" xfId="0" applyFill="1"/>
    <xf numFmtId="0" fontId="19" fillId="35" borderId="0" xfId="0" applyFont="1" applyFill="1"/>
    <xf numFmtId="44" fontId="19" fillId="0" borderId="0" xfId="0" applyNumberFormat="1" applyFont="1"/>
    <xf numFmtId="0" fontId="23" fillId="33" borderId="10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/>
    </xf>
    <xf numFmtId="49" fontId="22" fillId="33" borderId="19" xfId="0" applyNumberFormat="1" applyFont="1" applyFill="1" applyBorder="1" applyAlignment="1">
      <alignment horizontal="center" vertical="center"/>
    </xf>
    <xf numFmtId="49" fontId="22" fillId="33" borderId="16" xfId="0" applyNumberFormat="1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44" fontId="24" fillId="35" borderId="10" xfId="0" applyNumberFormat="1" applyFont="1" applyFill="1" applyBorder="1" applyAlignment="1">
      <alignment horizontal="center" vertical="center" wrapText="1"/>
    </xf>
    <xf numFmtId="8" fontId="24" fillId="35" borderId="10" xfId="0" applyNumberFormat="1" applyFont="1" applyFill="1" applyBorder="1" applyAlignment="1">
      <alignment horizontal="center" vertical="center" wrapText="1"/>
    </xf>
    <xf numFmtId="10" fontId="24" fillId="35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4" fontId="24" fillId="0" borderId="10" xfId="0" applyNumberFormat="1" applyFont="1" applyBorder="1" applyAlignment="1">
      <alignment horizontal="center" vertical="center" wrapText="1"/>
    </xf>
    <xf numFmtId="165" fontId="24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1" fontId="25" fillId="0" borderId="17" xfId="0" applyNumberFormat="1" applyFont="1" applyBorder="1" applyAlignment="1">
      <alignment horizontal="center" vertical="center" wrapText="1"/>
    </xf>
    <xf numFmtId="10" fontId="25" fillId="0" borderId="10" xfId="1" applyNumberFormat="1" applyFont="1" applyFill="1" applyBorder="1" applyAlignment="1">
      <alignment horizontal="center"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49" fontId="22" fillId="33" borderId="18" xfId="0" applyNumberFormat="1" applyFont="1" applyFill="1" applyBorder="1" applyAlignment="1">
      <alignment horizontal="center" vertical="center" wrapText="1"/>
    </xf>
    <xf numFmtId="49" fontId="22" fillId="33" borderId="0" xfId="0" applyNumberFormat="1" applyFont="1" applyFill="1" applyAlignment="1">
      <alignment horizontal="center" vertical="center" wrapText="1"/>
    </xf>
    <xf numFmtId="49" fontId="22" fillId="33" borderId="10" xfId="0" applyNumberFormat="1" applyFont="1" applyFill="1" applyBorder="1" applyAlignment="1">
      <alignment horizontal="center" vertical="center" wrapText="1"/>
    </xf>
    <xf numFmtId="49" fontId="22" fillId="33" borderId="19" xfId="0" applyNumberFormat="1" applyFont="1" applyFill="1" applyBorder="1" applyAlignment="1">
      <alignment horizontal="center" vertical="center" wrapText="1"/>
    </xf>
    <xf numFmtId="49" fontId="22" fillId="33" borderId="16" xfId="0" applyNumberFormat="1" applyFont="1" applyFill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165" fontId="22" fillId="0" borderId="20" xfId="0" applyNumberFormat="1" applyFont="1" applyBorder="1" applyAlignment="1">
      <alignment horizontal="center" vertical="center" wrapText="1"/>
    </xf>
    <xf numFmtId="10" fontId="22" fillId="0" borderId="15" xfId="1" applyNumberFormat="1" applyFont="1" applyFill="1" applyBorder="1" applyAlignment="1">
      <alignment horizontal="center" vertical="center" wrapText="1"/>
    </xf>
    <xf numFmtId="49" fontId="22" fillId="35" borderId="10" xfId="0" applyNumberFormat="1" applyFont="1" applyFill="1" applyBorder="1" applyAlignment="1">
      <alignment horizontal="center" vertical="center" wrapText="1"/>
    </xf>
    <xf numFmtId="165" fontId="22" fillId="35" borderId="10" xfId="0" applyNumberFormat="1" applyFont="1" applyFill="1" applyBorder="1" applyAlignment="1">
      <alignment horizontal="center" vertical="center" wrapText="1"/>
    </xf>
    <xf numFmtId="165" fontId="22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44" fontId="22" fillId="0" borderId="0" xfId="0" applyNumberFormat="1" applyFont="1" applyAlignment="1">
      <alignment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1" fontId="24" fillId="36" borderId="10" xfId="0" applyNumberFormat="1" applyFont="1" applyFill="1" applyBorder="1" applyAlignment="1">
      <alignment horizontal="center" vertical="center" wrapText="1"/>
    </xf>
    <xf numFmtId="10" fontId="24" fillId="36" borderId="10" xfId="0" applyNumberFormat="1" applyFont="1" applyFill="1" applyBorder="1" applyAlignment="1">
      <alignment horizontal="center" vertical="center" wrapText="1"/>
    </xf>
    <xf numFmtId="1" fontId="24" fillId="36" borderId="17" xfId="0" applyNumberFormat="1" applyFont="1" applyFill="1" applyBorder="1" applyAlignment="1">
      <alignment horizontal="center" vertical="center" wrapText="1"/>
    </xf>
    <xf numFmtId="165" fontId="24" fillId="35" borderId="10" xfId="0" applyNumberFormat="1" applyFont="1" applyFill="1" applyBorder="1" applyAlignment="1">
      <alignment horizontal="center" vertical="center" wrapText="1"/>
    </xf>
    <xf numFmtId="1" fontId="24" fillId="35" borderId="10" xfId="0" applyNumberFormat="1" applyFont="1" applyFill="1" applyBorder="1" applyAlignment="1">
      <alignment horizontal="center" vertical="center" wrapText="1"/>
    </xf>
    <xf numFmtId="0" fontId="24" fillId="36" borderId="10" xfId="0" applyFont="1" applyFill="1" applyBorder="1" applyAlignment="1">
      <alignment horizontal="center" vertical="center" wrapText="1"/>
    </xf>
    <xf numFmtId="44" fontId="24" fillId="36" borderId="10" xfId="0" applyNumberFormat="1" applyFont="1" applyFill="1" applyBorder="1" applyAlignment="1">
      <alignment horizontal="center" vertical="center" wrapText="1"/>
    </xf>
    <xf numFmtId="165" fontId="24" fillId="36" borderId="21" xfId="0" applyNumberFormat="1" applyFont="1" applyFill="1" applyBorder="1" applyAlignment="1">
      <alignment horizontal="center" vertical="center" wrapText="1"/>
    </xf>
    <xf numFmtId="1" fontId="24" fillId="36" borderId="0" xfId="0" applyNumberFormat="1" applyFont="1" applyFill="1" applyAlignment="1">
      <alignment horizontal="center" vertical="center"/>
    </xf>
    <xf numFmtId="165" fontId="24" fillId="36" borderId="20" xfId="0" applyNumberFormat="1" applyFont="1" applyFill="1" applyBorder="1" applyAlignment="1">
      <alignment horizontal="center" vertical="center" wrapText="1"/>
    </xf>
    <xf numFmtId="44" fontId="24" fillId="0" borderId="12" xfId="0" applyNumberFormat="1" applyFont="1" applyBorder="1" applyAlignment="1">
      <alignment horizontal="center" vertical="center" wrapText="1"/>
    </xf>
    <xf numFmtId="2" fontId="25" fillId="0" borderId="15" xfId="0" applyNumberFormat="1" applyFont="1" applyBorder="1" applyAlignment="1">
      <alignment horizontal="center" vertical="center" wrapText="1"/>
    </xf>
    <xf numFmtId="0" fontId="23" fillId="37" borderId="10" xfId="0" applyFont="1" applyFill="1" applyBorder="1" applyAlignment="1">
      <alignment horizontal="center" vertical="center" wrapText="1"/>
    </xf>
    <xf numFmtId="0" fontId="28" fillId="33" borderId="10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49" fontId="22" fillId="0" borderId="22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>
      <alignment horizontal="center" vertical="center" wrapText="1"/>
    </xf>
    <xf numFmtId="165" fontId="22" fillId="0" borderId="24" xfId="0" applyNumberFormat="1" applyFont="1" applyBorder="1" applyAlignment="1">
      <alignment horizontal="center" vertical="center"/>
    </xf>
    <xf numFmtId="2" fontId="22" fillId="0" borderId="24" xfId="0" applyNumberFormat="1" applyFont="1" applyBorder="1" applyAlignment="1">
      <alignment horizontal="center" vertical="center"/>
    </xf>
    <xf numFmtId="10" fontId="22" fillId="0" borderId="25" xfId="1" applyNumberFormat="1" applyFont="1" applyFill="1" applyBorder="1" applyAlignment="1">
      <alignment horizontal="center" vertical="center"/>
    </xf>
    <xf numFmtId="49" fontId="22" fillId="0" borderId="16" xfId="0" applyNumberFormat="1" applyFont="1" applyBorder="1" applyAlignment="1">
      <alignment horizontal="center" vertical="center"/>
    </xf>
    <xf numFmtId="2" fontId="25" fillId="0" borderId="16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65" fontId="22" fillId="0" borderId="10" xfId="0" applyNumberFormat="1" applyFont="1" applyBorder="1" applyAlignment="1">
      <alignment horizontal="center" vertical="center"/>
    </xf>
    <xf numFmtId="49" fontId="22" fillId="33" borderId="0" xfId="0" applyNumberFormat="1" applyFont="1" applyFill="1" applyAlignment="1">
      <alignment horizontal="center" vertical="center"/>
    </xf>
    <xf numFmtId="49" fontId="22" fillId="33" borderId="10" xfId="0" applyNumberFormat="1" applyFont="1" applyFill="1" applyBorder="1" applyAlignment="1">
      <alignment horizontal="center" vertical="center"/>
    </xf>
    <xf numFmtId="8" fontId="24" fillId="0" borderId="10" xfId="0" applyNumberFormat="1" applyFont="1" applyBorder="1" applyAlignment="1">
      <alignment horizontal="center" vertical="center" wrapText="1"/>
    </xf>
    <xf numFmtId="7" fontId="22" fillId="0" borderId="17" xfId="0" applyNumberFormat="1" applyFont="1" applyBorder="1" applyAlignment="1">
      <alignment horizontal="center" vertical="center" wrapText="1"/>
    </xf>
    <xf numFmtId="2" fontId="25" fillId="0" borderId="17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 wrapText="1"/>
    </xf>
    <xf numFmtId="1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 wrapText="1"/>
    </xf>
    <xf numFmtId="0" fontId="26" fillId="0" borderId="0" xfId="0" applyFont="1"/>
    <xf numFmtId="0" fontId="31" fillId="0" borderId="0" xfId="0" applyFont="1"/>
    <xf numFmtId="0" fontId="22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"/>
  <sheetViews>
    <sheetView showGridLines="0" tabSelected="1" view="pageBreakPreview" topLeftCell="E30" zoomScale="66" zoomScaleNormal="66" zoomScaleSheetLayoutView="66" workbookViewId="0">
      <selection activeCell="O37" sqref="O37"/>
    </sheetView>
  </sheetViews>
  <sheetFormatPr defaultColWidth="8.75" defaultRowHeight="25.5"/>
  <cols>
    <col min="1" max="1" width="7.125" style="42" customWidth="1"/>
    <col min="2" max="2" width="23" style="42" customWidth="1"/>
    <col min="3" max="3" width="26.875" style="41" customWidth="1"/>
    <col min="4" max="5" width="56.25" style="41" customWidth="1"/>
    <col min="6" max="6" width="30.75" style="41" customWidth="1"/>
    <col min="7" max="7" width="29.5" style="41" customWidth="1"/>
    <col min="8" max="8" width="29.125" style="41" customWidth="1"/>
    <col min="9" max="9" width="29.25" style="41" customWidth="1"/>
    <col min="10" max="10" width="27.75" style="41" customWidth="1"/>
    <col min="11" max="11" width="16" style="41" customWidth="1"/>
    <col min="12" max="14" width="24.375" style="39" customWidth="1"/>
    <col min="15" max="15" width="20.125" style="39" customWidth="1"/>
    <col min="16" max="16" width="24" style="39" customWidth="1"/>
    <col min="17" max="17" width="25.75" style="2" customWidth="1"/>
    <col min="18" max="18" width="2.375" style="2" customWidth="1"/>
    <col min="19" max="19" width="19.25" style="2" customWidth="1"/>
    <col min="20" max="20" width="8.75" style="2"/>
    <col min="21" max="21" width="25.75" style="2" customWidth="1"/>
    <col min="22" max="22" width="8.75" style="2"/>
    <col min="23" max="23" width="9.375" style="2" bestFit="1" customWidth="1"/>
    <col min="24" max="25" width="9.125" style="2" bestFit="1" customWidth="1"/>
    <col min="26" max="16384" width="8.75" style="2"/>
  </cols>
  <sheetData>
    <row r="1" spans="1:19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"/>
    </row>
    <row r="2" spans="1:19" ht="81" customHeight="1">
      <c r="A2" s="85" t="s">
        <v>80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7"/>
      <c r="Q2" s="1"/>
    </row>
    <row r="3" spans="1:19" ht="26.25">
      <c r="A3" s="88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1"/>
    </row>
    <row r="4" spans="1:19" ht="183.7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8" t="s">
        <v>10</v>
      </c>
      <c r="K4" s="8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8" t="s">
        <v>16</v>
      </c>
      <c r="Q4" s="1"/>
    </row>
    <row r="5" spans="1:19">
      <c r="A5" s="10" t="s">
        <v>17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22</v>
      </c>
      <c r="G5" s="11" t="s">
        <v>23</v>
      </c>
      <c r="H5" s="11" t="s">
        <v>24</v>
      </c>
      <c r="I5" s="11" t="s">
        <v>25</v>
      </c>
      <c r="J5" s="11" t="s">
        <v>26</v>
      </c>
      <c r="K5" s="11" t="s">
        <v>27</v>
      </c>
      <c r="L5" s="12" t="s">
        <v>28</v>
      </c>
      <c r="M5" s="11" t="s">
        <v>29</v>
      </c>
      <c r="N5" s="12" t="s">
        <v>30</v>
      </c>
      <c r="O5" s="11" t="s">
        <v>31</v>
      </c>
      <c r="P5" s="12" t="s">
        <v>32</v>
      </c>
    </row>
    <row r="6" spans="1:19" ht="127.5">
      <c r="A6" s="17">
        <v>1</v>
      </c>
      <c r="B6" s="17" t="s">
        <v>33</v>
      </c>
      <c r="C6" s="17" t="s">
        <v>34</v>
      </c>
      <c r="D6" s="17" t="s">
        <v>34</v>
      </c>
      <c r="E6" s="17" t="s">
        <v>34</v>
      </c>
      <c r="F6" s="17" t="s">
        <v>34</v>
      </c>
      <c r="G6" s="17" t="s">
        <v>34</v>
      </c>
      <c r="H6" s="17" t="s">
        <v>34</v>
      </c>
      <c r="I6" s="17" t="s">
        <v>34</v>
      </c>
      <c r="J6" s="17" t="s">
        <v>34</v>
      </c>
      <c r="K6" s="17" t="s">
        <v>34</v>
      </c>
      <c r="L6" s="17" t="s">
        <v>34</v>
      </c>
      <c r="M6" s="17" t="s">
        <v>34</v>
      </c>
      <c r="N6" s="17" t="s">
        <v>34</v>
      </c>
      <c r="O6" s="17" t="s">
        <v>34</v>
      </c>
      <c r="P6" s="17" t="s">
        <v>34</v>
      </c>
    </row>
    <row r="7" spans="1:19" ht="102">
      <c r="A7" s="20" t="s">
        <v>35</v>
      </c>
      <c r="B7" s="20" t="s">
        <v>35</v>
      </c>
      <c r="C7" s="20" t="s">
        <v>35</v>
      </c>
      <c r="D7" s="20" t="s">
        <v>35</v>
      </c>
      <c r="E7" s="21"/>
      <c r="F7" s="18">
        <f>SUM(F6:F6)</f>
        <v>0</v>
      </c>
      <c r="G7" s="18">
        <f>SUM(G6:G6)</f>
        <v>0</v>
      </c>
      <c r="H7" s="18">
        <f>SUM(H6:H6)</f>
        <v>0</v>
      </c>
      <c r="I7" s="18">
        <f>SUM(I6:I6)</f>
        <v>0</v>
      </c>
      <c r="J7" s="19">
        <f>SUM(J6:J6)</f>
        <v>0</v>
      </c>
      <c r="K7" s="22" t="s">
        <v>35</v>
      </c>
      <c r="L7" s="23" t="s">
        <v>35</v>
      </c>
      <c r="M7" s="23"/>
      <c r="N7" s="23"/>
      <c r="O7" s="24" t="s">
        <v>35</v>
      </c>
      <c r="P7" s="23" t="s">
        <v>35</v>
      </c>
      <c r="Q7" s="7"/>
      <c r="S7" s="3"/>
    </row>
    <row r="8" spans="1:19" ht="26.25">
      <c r="A8" s="89" t="s">
        <v>36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4"/>
      <c r="S8" s="3"/>
    </row>
    <row r="9" spans="1:19" ht="183.75">
      <c r="A9" s="8" t="s">
        <v>1</v>
      </c>
      <c r="B9" s="8" t="s">
        <v>2</v>
      </c>
      <c r="C9" s="8" t="s">
        <v>3</v>
      </c>
      <c r="D9" s="8" t="s">
        <v>4</v>
      </c>
      <c r="E9" s="8" t="s">
        <v>5</v>
      </c>
      <c r="F9" s="8" t="s">
        <v>6</v>
      </c>
      <c r="G9" s="8" t="s">
        <v>7</v>
      </c>
      <c r="H9" s="8" t="s">
        <v>8</v>
      </c>
      <c r="I9" s="8" t="s">
        <v>9</v>
      </c>
      <c r="J9" s="8" t="s">
        <v>10</v>
      </c>
      <c r="K9" s="8" t="s">
        <v>11</v>
      </c>
      <c r="L9" s="9" t="s">
        <v>12</v>
      </c>
      <c r="M9" s="9" t="s">
        <v>13</v>
      </c>
      <c r="N9" s="9" t="s">
        <v>14</v>
      </c>
      <c r="O9" s="9" t="s">
        <v>15</v>
      </c>
      <c r="P9" s="8" t="s">
        <v>16</v>
      </c>
      <c r="Q9" s="7"/>
      <c r="S9" s="3"/>
    </row>
    <row r="10" spans="1:19">
      <c r="A10" s="25" t="s">
        <v>17</v>
      </c>
      <c r="B10" s="26" t="s">
        <v>18</v>
      </c>
      <c r="C10" s="27" t="s">
        <v>19</v>
      </c>
      <c r="D10" s="28" t="s">
        <v>20</v>
      </c>
      <c r="E10" s="26" t="s">
        <v>21</v>
      </c>
      <c r="F10" s="27" t="s">
        <v>22</v>
      </c>
      <c r="G10" s="27" t="s">
        <v>23</v>
      </c>
      <c r="H10" s="27" t="s">
        <v>24</v>
      </c>
      <c r="I10" s="27" t="s">
        <v>25</v>
      </c>
      <c r="J10" s="27" t="s">
        <v>26</v>
      </c>
      <c r="K10" s="27" t="s">
        <v>27</v>
      </c>
      <c r="L10" s="27" t="s">
        <v>28</v>
      </c>
      <c r="M10" s="27" t="s">
        <v>29</v>
      </c>
      <c r="N10" s="27" t="s">
        <v>30</v>
      </c>
      <c r="O10" s="27" t="s">
        <v>31</v>
      </c>
      <c r="P10" s="27" t="s">
        <v>32</v>
      </c>
      <c r="Q10" s="4"/>
      <c r="S10" s="3"/>
    </row>
    <row r="11" spans="1:19" ht="127.5">
      <c r="A11" s="13">
        <v>1</v>
      </c>
      <c r="B11" s="13" t="s">
        <v>33</v>
      </c>
      <c r="C11" s="13" t="s">
        <v>37</v>
      </c>
      <c r="D11" s="13" t="s">
        <v>38</v>
      </c>
      <c r="E11" s="13" t="s">
        <v>39</v>
      </c>
      <c r="F11" s="14">
        <v>74593402.019999996</v>
      </c>
      <c r="G11" s="14">
        <v>61084360.710000001</v>
      </c>
      <c r="H11" s="15">
        <v>51921706.579999998</v>
      </c>
      <c r="I11" s="14">
        <v>51921706.579999998</v>
      </c>
      <c r="J11" s="46">
        <v>0</v>
      </c>
      <c r="K11" s="47">
        <v>34</v>
      </c>
      <c r="L11" s="16">
        <f>K11/49</f>
        <v>0.69387755102040816</v>
      </c>
      <c r="M11" s="47">
        <v>5</v>
      </c>
      <c r="N11" s="47">
        <v>7</v>
      </c>
      <c r="O11" s="13">
        <v>60</v>
      </c>
      <c r="P11" s="13"/>
      <c r="Q11" s="4"/>
      <c r="S11" s="3"/>
    </row>
    <row r="12" spans="1:19" ht="127.5">
      <c r="A12" s="17">
        <v>2</v>
      </c>
      <c r="B12" s="17" t="s">
        <v>33</v>
      </c>
      <c r="C12" s="17" t="s">
        <v>40</v>
      </c>
      <c r="D12" s="17" t="s">
        <v>41</v>
      </c>
      <c r="E12" s="17" t="s">
        <v>42</v>
      </c>
      <c r="F12" s="18">
        <v>12009999.51</v>
      </c>
      <c r="G12" s="18">
        <v>8308892.5099999998</v>
      </c>
      <c r="H12" s="18">
        <v>7062558.6299999999</v>
      </c>
      <c r="I12" s="18">
        <v>7062558.6299999999</v>
      </c>
      <c r="J12" s="19">
        <v>0</v>
      </c>
      <c r="K12" s="43">
        <v>30</v>
      </c>
      <c r="L12" s="44">
        <f t="shared" ref="L12:L14" si="0">K12/49</f>
        <v>0.61224489795918369</v>
      </c>
      <c r="M12" s="43">
        <v>2</v>
      </c>
      <c r="N12" s="43">
        <v>0</v>
      </c>
      <c r="O12" s="17">
        <v>60</v>
      </c>
      <c r="P12" s="17"/>
      <c r="Q12" s="4"/>
      <c r="S12" s="3"/>
    </row>
    <row r="13" spans="1:19" ht="127.5">
      <c r="A13" s="13">
        <v>3</v>
      </c>
      <c r="B13" s="13" t="s">
        <v>33</v>
      </c>
      <c r="C13" s="13" t="s">
        <v>43</v>
      </c>
      <c r="D13" s="13" t="s">
        <v>44</v>
      </c>
      <c r="E13" s="13" t="s">
        <v>45</v>
      </c>
      <c r="F13" s="14">
        <v>1657798.16</v>
      </c>
      <c r="G13" s="14">
        <v>1657798.16</v>
      </c>
      <c r="H13" s="15">
        <v>1409128.41</v>
      </c>
      <c r="I13" s="14">
        <v>1409128.41</v>
      </c>
      <c r="J13" s="46">
        <v>0</v>
      </c>
      <c r="K13" s="47">
        <v>27</v>
      </c>
      <c r="L13" s="16">
        <f>K13/49</f>
        <v>0.55102040816326525</v>
      </c>
      <c r="M13" s="47">
        <v>5</v>
      </c>
      <c r="N13" s="47">
        <v>0</v>
      </c>
      <c r="O13" s="13">
        <v>60</v>
      </c>
      <c r="P13" s="13"/>
      <c r="Q13" s="4"/>
      <c r="S13" s="3"/>
    </row>
    <row r="14" spans="1:19" ht="127.5">
      <c r="A14" s="48">
        <v>4</v>
      </c>
      <c r="B14" s="48" t="s">
        <v>33</v>
      </c>
      <c r="C14" s="48" t="s">
        <v>46</v>
      </c>
      <c r="D14" s="48" t="s">
        <v>47</v>
      </c>
      <c r="E14" s="48" t="s">
        <v>48</v>
      </c>
      <c r="F14" s="49">
        <v>689574.42</v>
      </c>
      <c r="G14" s="49">
        <v>689574.42</v>
      </c>
      <c r="H14" s="49">
        <v>586138.23</v>
      </c>
      <c r="I14" s="49">
        <v>586138.23</v>
      </c>
      <c r="J14" s="50">
        <v>0</v>
      </c>
      <c r="K14" s="51">
        <v>27</v>
      </c>
      <c r="L14" s="44">
        <f t="shared" si="0"/>
        <v>0.55102040816326525</v>
      </c>
      <c r="M14" s="45">
        <v>2</v>
      </c>
      <c r="N14" s="45">
        <v>0</v>
      </c>
      <c r="O14" s="48">
        <v>60</v>
      </c>
      <c r="P14" s="48"/>
      <c r="Q14" s="4"/>
      <c r="S14" s="3"/>
    </row>
    <row r="15" spans="1:19" ht="102">
      <c r="A15" s="20" t="s">
        <v>35</v>
      </c>
      <c r="B15" s="20" t="s">
        <v>35</v>
      </c>
      <c r="C15" s="20" t="s">
        <v>35</v>
      </c>
      <c r="D15" s="20" t="s">
        <v>35</v>
      </c>
      <c r="E15" s="21" t="s">
        <v>49</v>
      </c>
      <c r="F15" s="18">
        <f>SUM(F11:F14)</f>
        <v>88950774.109999999</v>
      </c>
      <c r="G15" s="18">
        <f>SUM(G11:G14)</f>
        <v>71740625.799999997</v>
      </c>
      <c r="H15" s="18">
        <f>SUM(H11:H14)</f>
        <v>60979531.849999994</v>
      </c>
      <c r="I15" s="53">
        <f>SUM(I11:I14)</f>
        <v>60979531.849999994</v>
      </c>
      <c r="J15" s="52">
        <f>SUM(J11:J14)</f>
        <v>0</v>
      </c>
      <c r="K15" s="54" t="s">
        <v>35</v>
      </c>
      <c r="L15" s="23" t="s">
        <v>35</v>
      </c>
      <c r="M15" s="23"/>
      <c r="N15" s="23"/>
      <c r="O15" s="24" t="s">
        <v>35</v>
      </c>
      <c r="P15" s="23" t="s">
        <v>35</v>
      </c>
      <c r="Q15" s="7"/>
      <c r="S15" s="3"/>
    </row>
    <row r="16" spans="1:19" ht="26.25">
      <c r="A16" s="89" t="s">
        <v>50</v>
      </c>
      <c r="B16" s="89"/>
      <c r="C16" s="89"/>
      <c r="D16" s="89"/>
      <c r="E16" s="89"/>
      <c r="F16" s="89"/>
      <c r="G16" s="89"/>
      <c r="H16" s="89"/>
      <c r="I16" s="89"/>
      <c r="J16" s="90"/>
      <c r="K16" s="89"/>
      <c r="L16" s="89"/>
      <c r="M16" s="89"/>
      <c r="N16" s="89"/>
      <c r="O16" s="89"/>
      <c r="P16" s="89"/>
      <c r="S16" s="3"/>
    </row>
    <row r="17" spans="1:33" ht="183.75">
      <c r="A17" s="8" t="s">
        <v>1</v>
      </c>
      <c r="B17" s="8" t="s">
        <v>2</v>
      </c>
      <c r="C17" s="8" t="s">
        <v>3</v>
      </c>
      <c r="D17" s="8" t="s">
        <v>4</v>
      </c>
      <c r="E17" s="8" t="s">
        <v>5</v>
      </c>
      <c r="F17" s="8" t="s">
        <v>6</v>
      </c>
      <c r="G17" s="8" t="s">
        <v>7</v>
      </c>
      <c r="H17" s="8" t="s">
        <v>8</v>
      </c>
      <c r="I17" s="8" t="s">
        <v>9</v>
      </c>
      <c r="J17" s="8" t="s">
        <v>10</v>
      </c>
      <c r="K17" s="8" t="s">
        <v>11</v>
      </c>
      <c r="L17" s="9" t="s">
        <v>12</v>
      </c>
      <c r="M17" s="9" t="s">
        <v>13</v>
      </c>
      <c r="N17" s="9" t="s">
        <v>14</v>
      </c>
      <c r="O17" s="9" t="s">
        <v>15</v>
      </c>
      <c r="P17" s="8" t="s">
        <v>16</v>
      </c>
      <c r="Q17" s="1"/>
    </row>
    <row r="18" spans="1:33">
      <c r="A18" s="25" t="s">
        <v>17</v>
      </c>
      <c r="B18" s="28" t="s">
        <v>18</v>
      </c>
      <c r="C18" s="28" t="s">
        <v>19</v>
      </c>
      <c r="D18" s="28" t="s">
        <v>20</v>
      </c>
      <c r="E18" s="28" t="s">
        <v>21</v>
      </c>
      <c r="F18" s="28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28" t="s">
        <v>27</v>
      </c>
      <c r="L18" s="29" t="s">
        <v>28</v>
      </c>
      <c r="M18" s="26" t="s">
        <v>29</v>
      </c>
      <c r="N18" s="26" t="s">
        <v>30</v>
      </c>
      <c r="O18" s="28" t="s">
        <v>31</v>
      </c>
      <c r="P18" s="29" t="s">
        <v>32</v>
      </c>
    </row>
    <row r="19" spans="1:33" ht="127.5">
      <c r="A19" s="30" t="s">
        <v>21</v>
      </c>
      <c r="B19" s="30" t="s">
        <v>33</v>
      </c>
      <c r="C19" s="17" t="s">
        <v>51</v>
      </c>
      <c r="D19" s="17" t="s">
        <v>52</v>
      </c>
      <c r="E19" s="31" t="s">
        <v>53</v>
      </c>
      <c r="F19" s="19">
        <v>13838846.439999999</v>
      </c>
      <c r="G19" s="19">
        <v>13838846.439999999</v>
      </c>
      <c r="H19" s="19">
        <v>11763019.449999999</v>
      </c>
      <c r="I19" s="19">
        <v>11763019.449999999</v>
      </c>
      <c r="J19" s="32">
        <v>0</v>
      </c>
      <c r="K19" s="17" t="s">
        <v>55</v>
      </c>
      <c r="L19" s="33" t="s">
        <v>34</v>
      </c>
      <c r="M19" s="33" t="s">
        <v>34</v>
      </c>
      <c r="N19" s="33" t="s">
        <v>34</v>
      </c>
      <c r="O19" s="30" t="s">
        <v>54</v>
      </c>
      <c r="P19" s="17" t="s">
        <v>55</v>
      </c>
    </row>
    <row r="20" spans="1:33" s="6" customFormat="1" ht="127.5">
      <c r="A20" s="34" t="s">
        <v>22</v>
      </c>
      <c r="B20" s="13" t="s">
        <v>33</v>
      </c>
      <c r="C20" s="13" t="s">
        <v>56</v>
      </c>
      <c r="D20" s="13" t="s">
        <v>57</v>
      </c>
      <c r="E20" s="13" t="s">
        <v>58</v>
      </c>
      <c r="F20" s="35">
        <v>7137752.1299999999</v>
      </c>
      <c r="G20" s="35">
        <v>7137752.1299999999</v>
      </c>
      <c r="H20" s="35">
        <v>6067089.2999999998</v>
      </c>
      <c r="I20" s="35">
        <v>6067089.2999999998</v>
      </c>
      <c r="J20" s="35">
        <v>0</v>
      </c>
      <c r="K20" s="13">
        <v>19</v>
      </c>
      <c r="L20" s="16">
        <f>K20/49</f>
        <v>0.38775510204081631</v>
      </c>
      <c r="M20" s="16" t="s">
        <v>34</v>
      </c>
      <c r="N20" s="16" t="s">
        <v>34</v>
      </c>
      <c r="O20" s="13">
        <v>60</v>
      </c>
      <c r="P20" s="13" t="s">
        <v>59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02">
      <c r="A21" s="20" t="s">
        <v>35</v>
      </c>
      <c r="B21" s="20" t="s">
        <v>35</v>
      </c>
      <c r="C21" s="20" t="s">
        <v>35</v>
      </c>
      <c r="D21" s="20" t="s">
        <v>35</v>
      </c>
      <c r="E21" s="21" t="s">
        <v>49</v>
      </c>
      <c r="F21" s="19">
        <f>SUM(F19:F20)</f>
        <v>20976598.57</v>
      </c>
      <c r="G21" s="19">
        <f>SUM(G19:G20)</f>
        <v>20976598.57</v>
      </c>
      <c r="H21" s="19">
        <f>SUM(H19:H20)</f>
        <v>17830108.75</v>
      </c>
      <c r="I21" s="19">
        <f>SUM(I19:I20)</f>
        <v>17830108.75</v>
      </c>
      <c r="J21" s="36">
        <f>SUM(J19:J20)</f>
        <v>0</v>
      </c>
      <c r="K21" s="37" t="s">
        <v>35</v>
      </c>
      <c r="L21" s="23" t="s">
        <v>35</v>
      </c>
      <c r="M21" s="23"/>
      <c r="N21" s="23"/>
      <c r="O21" s="20" t="s">
        <v>35</v>
      </c>
      <c r="P21" s="23" t="s">
        <v>35</v>
      </c>
    </row>
    <row r="22" spans="1:33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33" ht="69.75" customHeight="1">
      <c r="A23" s="85" t="s">
        <v>81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7"/>
    </row>
    <row r="24" spans="1:33" ht="26.25">
      <c r="A24" s="88" t="s">
        <v>82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1:33" ht="183.75">
      <c r="A25" s="8" t="s">
        <v>1</v>
      </c>
      <c r="B25" s="8"/>
      <c r="C25" s="8" t="s">
        <v>3</v>
      </c>
      <c r="D25" s="8" t="s">
        <v>4</v>
      </c>
      <c r="E25" s="55" t="s">
        <v>5</v>
      </c>
      <c r="F25" s="8" t="s">
        <v>6</v>
      </c>
      <c r="G25" s="8" t="s">
        <v>7</v>
      </c>
      <c r="H25" s="8" t="s">
        <v>8</v>
      </c>
      <c r="I25" s="8" t="s">
        <v>9</v>
      </c>
      <c r="J25" s="8" t="s">
        <v>10</v>
      </c>
      <c r="K25" s="56" t="s">
        <v>11</v>
      </c>
      <c r="L25" s="57" t="s">
        <v>83</v>
      </c>
      <c r="M25" s="9" t="s">
        <v>13</v>
      </c>
      <c r="N25" s="9" t="s">
        <v>14</v>
      </c>
      <c r="O25" s="9" t="s">
        <v>15</v>
      </c>
      <c r="P25" s="8" t="s">
        <v>16</v>
      </c>
    </row>
    <row r="26" spans="1:33">
      <c r="A26" s="10" t="s">
        <v>17</v>
      </c>
      <c r="B26" s="11" t="s">
        <v>18</v>
      </c>
      <c r="C26" s="11" t="s">
        <v>19</v>
      </c>
      <c r="D26" s="11" t="s">
        <v>20</v>
      </c>
      <c r="E26" s="11" t="s">
        <v>21</v>
      </c>
      <c r="F26" s="11" t="s">
        <v>22</v>
      </c>
      <c r="G26" s="11" t="s">
        <v>23</v>
      </c>
      <c r="H26" s="11" t="s">
        <v>24</v>
      </c>
      <c r="I26" s="11" t="s">
        <v>25</v>
      </c>
      <c r="J26" s="11" t="s">
        <v>26</v>
      </c>
      <c r="K26" s="11" t="s">
        <v>27</v>
      </c>
      <c r="L26" s="12" t="s">
        <v>28</v>
      </c>
      <c r="M26" s="12" t="s">
        <v>29</v>
      </c>
      <c r="N26" s="12" t="s">
        <v>30</v>
      </c>
      <c r="O26" s="12" t="s">
        <v>31</v>
      </c>
      <c r="P26" s="12" t="s">
        <v>32</v>
      </c>
    </row>
    <row r="27" spans="1:33" ht="153">
      <c r="A27" s="58" t="s">
        <v>17</v>
      </c>
      <c r="B27" s="59" t="s">
        <v>33</v>
      </c>
      <c r="C27" s="59" t="s">
        <v>84</v>
      </c>
      <c r="D27" s="59" t="s">
        <v>85</v>
      </c>
      <c r="E27" s="59" t="s">
        <v>86</v>
      </c>
      <c r="F27" s="60">
        <v>4520197.99</v>
      </c>
      <c r="G27" s="60">
        <v>4520197.99</v>
      </c>
      <c r="H27" s="60">
        <v>2260098.98</v>
      </c>
      <c r="I27" s="60">
        <v>2260098.98</v>
      </c>
      <c r="J27" s="60">
        <v>0</v>
      </c>
      <c r="K27" s="61">
        <v>32</v>
      </c>
      <c r="L27" s="62">
        <f>K27/49</f>
        <v>0.65306122448979587</v>
      </c>
      <c r="M27" s="17" t="s">
        <v>34</v>
      </c>
      <c r="N27" s="17" t="s">
        <v>34</v>
      </c>
      <c r="O27" s="63" t="s">
        <v>54</v>
      </c>
      <c r="P27" s="64"/>
    </row>
    <row r="28" spans="1:33">
      <c r="A28" s="65" t="s">
        <v>35</v>
      </c>
      <c r="B28" s="65" t="s">
        <v>35</v>
      </c>
      <c r="C28" s="65" t="s">
        <v>35</v>
      </c>
      <c r="D28" s="65" t="s">
        <v>35</v>
      </c>
      <c r="E28" s="17" t="s">
        <v>49</v>
      </c>
      <c r="F28" s="66">
        <f>F27</f>
        <v>4520197.99</v>
      </c>
      <c r="G28" s="66">
        <f t="shared" ref="G28:J28" si="1">G27</f>
        <v>4520197.99</v>
      </c>
      <c r="H28" s="66">
        <f t="shared" si="1"/>
        <v>2260098.98</v>
      </c>
      <c r="I28" s="66">
        <f t="shared" si="1"/>
        <v>2260098.98</v>
      </c>
      <c r="J28" s="66">
        <f t="shared" si="1"/>
        <v>0</v>
      </c>
      <c r="K28" s="65" t="s">
        <v>35</v>
      </c>
      <c r="L28" s="65" t="s">
        <v>35</v>
      </c>
      <c r="M28" s="65"/>
      <c r="N28" s="65"/>
      <c r="O28" s="65" t="s">
        <v>35</v>
      </c>
      <c r="P28" s="65" t="s">
        <v>35</v>
      </c>
    </row>
    <row r="29" spans="1:33" ht="26.25">
      <c r="A29" s="88" t="s">
        <v>36</v>
      </c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1:33" ht="183.75">
      <c r="A30" s="8" t="s">
        <v>1</v>
      </c>
      <c r="B30" s="8" t="s">
        <v>2</v>
      </c>
      <c r="C30" s="8" t="s">
        <v>3</v>
      </c>
      <c r="D30" s="8" t="s">
        <v>4</v>
      </c>
      <c r="E30" s="8" t="s">
        <v>5</v>
      </c>
      <c r="F30" s="8" t="s">
        <v>6</v>
      </c>
      <c r="G30" s="8" t="s">
        <v>7</v>
      </c>
      <c r="H30" s="8" t="s">
        <v>8</v>
      </c>
      <c r="I30" s="8" t="s">
        <v>9</v>
      </c>
      <c r="J30" s="8" t="s">
        <v>10</v>
      </c>
      <c r="K30" s="8" t="s">
        <v>11</v>
      </c>
      <c r="L30" s="9" t="s">
        <v>12</v>
      </c>
      <c r="M30" s="9" t="s">
        <v>13</v>
      </c>
      <c r="N30" s="9" t="s">
        <v>14</v>
      </c>
      <c r="O30" s="9" t="s">
        <v>15</v>
      </c>
      <c r="P30" s="8" t="s">
        <v>16</v>
      </c>
    </row>
    <row r="31" spans="1:33">
      <c r="A31" s="10" t="s">
        <v>17</v>
      </c>
      <c r="B31" s="11" t="s">
        <v>18</v>
      </c>
      <c r="C31" s="11" t="s">
        <v>19</v>
      </c>
      <c r="D31" s="11" t="s">
        <v>20</v>
      </c>
      <c r="E31" s="67" t="s">
        <v>21</v>
      </c>
      <c r="F31" s="68" t="s">
        <v>22</v>
      </c>
      <c r="G31" s="68" t="s">
        <v>23</v>
      </c>
      <c r="H31" s="68" t="s">
        <v>24</v>
      </c>
      <c r="I31" s="11" t="s">
        <v>25</v>
      </c>
      <c r="J31" s="11" t="s">
        <v>26</v>
      </c>
      <c r="K31" s="11" t="s">
        <v>27</v>
      </c>
      <c r="L31" s="12" t="s">
        <v>28</v>
      </c>
      <c r="M31" s="67" t="s">
        <v>29</v>
      </c>
      <c r="N31" s="67" t="s">
        <v>30</v>
      </c>
      <c r="O31" s="11" t="s">
        <v>31</v>
      </c>
      <c r="P31" s="12" t="s">
        <v>32</v>
      </c>
    </row>
    <row r="32" spans="1:33" ht="127.5">
      <c r="A32" s="30" t="s">
        <v>17</v>
      </c>
      <c r="B32" s="17" t="s">
        <v>33</v>
      </c>
      <c r="C32" s="17" t="s">
        <v>34</v>
      </c>
      <c r="D32" s="17" t="s">
        <v>34</v>
      </c>
      <c r="E32" s="17" t="s">
        <v>34</v>
      </c>
      <c r="F32" s="17" t="s">
        <v>34</v>
      </c>
      <c r="G32" s="17" t="s">
        <v>34</v>
      </c>
      <c r="H32" s="17" t="s">
        <v>34</v>
      </c>
      <c r="I32" s="17" t="s">
        <v>34</v>
      </c>
      <c r="J32" s="17" t="s">
        <v>34</v>
      </c>
      <c r="K32" s="17" t="s">
        <v>34</v>
      </c>
      <c r="L32" s="17" t="s">
        <v>34</v>
      </c>
      <c r="M32" s="17" t="s">
        <v>34</v>
      </c>
      <c r="N32" s="17" t="s">
        <v>34</v>
      </c>
      <c r="O32" s="17" t="s">
        <v>34</v>
      </c>
      <c r="P32" s="17"/>
    </row>
    <row r="33" spans="1:16" ht="102">
      <c r="A33" s="20" t="s">
        <v>35</v>
      </c>
      <c r="B33" s="20" t="s">
        <v>35</v>
      </c>
      <c r="C33" s="20" t="s">
        <v>35</v>
      </c>
      <c r="D33" s="20" t="s">
        <v>35</v>
      </c>
      <c r="E33" s="21" t="s">
        <v>49</v>
      </c>
      <c r="F33" s="69">
        <f>SUM(F32:F32)</f>
        <v>0</v>
      </c>
      <c r="G33" s="69">
        <f>SUM(G32:G32)</f>
        <v>0</v>
      </c>
      <c r="H33" s="69">
        <f>SUM(H32:H32)</f>
        <v>0</v>
      </c>
      <c r="I33" s="69">
        <f>SUM(I32:I32)</f>
        <v>0</v>
      </c>
      <c r="J33" s="70">
        <f>SUM(J32:J32)</f>
        <v>0</v>
      </c>
      <c r="K33" s="71" t="s">
        <v>35</v>
      </c>
      <c r="L33" s="23" t="s">
        <v>35</v>
      </c>
      <c r="M33" s="23"/>
      <c r="N33" s="23"/>
      <c r="O33" s="24" t="s">
        <v>35</v>
      </c>
      <c r="P33" s="23" t="s">
        <v>35</v>
      </c>
    </row>
    <row r="34" spans="1:16" ht="26.25">
      <c r="A34" s="88" t="s">
        <v>50</v>
      </c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ht="183.75">
      <c r="A35" s="55" t="s">
        <v>1</v>
      </c>
      <c r="B35" s="55" t="s">
        <v>2</v>
      </c>
      <c r="C35" s="55" t="s">
        <v>3</v>
      </c>
      <c r="D35" s="8" t="s">
        <v>4</v>
      </c>
      <c r="E35" s="55" t="s">
        <v>5</v>
      </c>
      <c r="F35" s="55" t="s">
        <v>6</v>
      </c>
      <c r="G35" s="55" t="s">
        <v>7</v>
      </c>
      <c r="H35" s="8" t="s">
        <v>8</v>
      </c>
      <c r="I35" s="8" t="s">
        <v>9</v>
      </c>
      <c r="J35" s="8" t="s">
        <v>87</v>
      </c>
      <c r="K35" s="55" t="s">
        <v>11</v>
      </c>
      <c r="L35" s="55" t="s">
        <v>12</v>
      </c>
      <c r="M35" s="9" t="s">
        <v>13</v>
      </c>
      <c r="N35" s="9" t="s">
        <v>14</v>
      </c>
      <c r="O35" s="8" t="s">
        <v>15</v>
      </c>
      <c r="P35" s="8" t="s">
        <v>16</v>
      </c>
    </row>
    <row r="36" spans="1:16">
      <c r="A36" s="68" t="s">
        <v>17</v>
      </c>
      <c r="B36" s="68" t="s">
        <v>18</v>
      </c>
      <c r="C36" s="68" t="s">
        <v>19</v>
      </c>
      <c r="D36" s="68" t="s">
        <v>20</v>
      </c>
      <c r="E36" s="68" t="s">
        <v>21</v>
      </c>
      <c r="F36" s="68" t="s">
        <v>22</v>
      </c>
      <c r="G36" s="68" t="s">
        <v>23</v>
      </c>
      <c r="H36" s="68" t="s">
        <v>24</v>
      </c>
      <c r="I36" s="68" t="s">
        <v>25</v>
      </c>
      <c r="J36" s="68" t="s">
        <v>26</v>
      </c>
      <c r="K36" s="68" t="s">
        <v>27</v>
      </c>
      <c r="L36" s="68" t="s">
        <v>28</v>
      </c>
      <c r="M36" s="68" t="s">
        <v>29</v>
      </c>
      <c r="N36" s="68" t="s">
        <v>30</v>
      </c>
      <c r="O36" s="68" t="s">
        <v>31</v>
      </c>
      <c r="P36" s="68" t="s">
        <v>32</v>
      </c>
    </row>
    <row r="37" spans="1:16" ht="127.5">
      <c r="A37" s="72">
        <v>1</v>
      </c>
      <c r="B37" s="30" t="s">
        <v>33</v>
      </c>
      <c r="C37" s="73" t="s">
        <v>88</v>
      </c>
      <c r="D37" s="73" t="s">
        <v>89</v>
      </c>
      <c r="E37" s="73" t="s">
        <v>90</v>
      </c>
      <c r="F37" s="60">
        <v>21123248</v>
      </c>
      <c r="G37" s="60">
        <v>21123248</v>
      </c>
      <c r="H37" s="60">
        <v>10561624</v>
      </c>
      <c r="I37" s="60">
        <v>10561624</v>
      </c>
      <c r="J37" s="60">
        <v>0</v>
      </c>
      <c r="K37" s="73" t="s">
        <v>55</v>
      </c>
      <c r="L37" s="17" t="s">
        <v>34</v>
      </c>
      <c r="M37" s="17" t="s">
        <v>34</v>
      </c>
      <c r="N37" s="17" t="s">
        <v>34</v>
      </c>
      <c r="O37" s="73">
        <v>60</v>
      </c>
      <c r="P37" s="73"/>
    </row>
    <row r="38" spans="1:16" ht="102">
      <c r="A38" s="74" t="s">
        <v>35</v>
      </c>
      <c r="B38" s="74" t="s">
        <v>35</v>
      </c>
      <c r="C38" s="74" t="s">
        <v>35</v>
      </c>
      <c r="D38" s="74" t="s">
        <v>35</v>
      </c>
      <c r="E38" s="75" t="s">
        <v>49</v>
      </c>
      <c r="F38" s="66">
        <f>SUM(F37:F37)</f>
        <v>21123248</v>
      </c>
      <c r="G38" s="66">
        <f>SUM(G37:G37)</f>
        <v>21123248</v>
      </c>
      <c r="H38" s="66">
        <f>SUM(H37:H37)</f>
        <v>10561624</v>
      </c>
      <c r="I38" s="66">
        <f>SUM(I37:I37)</f>
        <v>10561624</v>
      </c>
      <c r="J38" s="66">
        <f>SUM(J37:J37)</f>
        <v>0</v>
      </c>
      <c r="K38" s="37" t="s">
        <v>35</v>
      </c>
      <c r="L38" s="37" t="s">
        <v>35</v>
      </c>
      <c r="M38" s="37"/>
      <c r="N38" s="37"/>
      <c r="O38" s="37">
        <v>60</v>
      </c>
      <c r="P38" s="37"/>
    </row>
    <row r="39" spans="1:16">
      <c r="B39" s="76"/>
      <c r="C39" s="77"/>
      <c r="D39" s="76"/>
      <c r="E39" s="76"/>
      <c r="F39" s="38"/>
      <c r="G39" s="38"/>
      <c r="H39" s="78"/>
      <c r="I39" s="38"/>
      <c r="J39" s="78"/>
      <c r="K39" s="79"/>
      <c r="L39" s="79"/>
      <c r="M39" s="79"/>
      <c r="N39" s="79"/>
      <c r="O39" s="80"/>
      <c r="P39" s="81"/>
    </row>
    <row r="40" spans="1:16" ht="26.25">
      <c r="A40" s="82" t="s">
        <v>60</v>
      </c>
      <c r="B40" s="83"/>
      <c r="C40" s="40"/>
      <c r="D40" s="40"/>
      <c r="E40" s="40"/>
    </row>
    <row r="41" spans="1:16" ht="26.25">
      <c r="A41" s="39" t="s">
        <v>61</v>
      </c>
      <c r="B41" s="40"/>
      <c r="C41" s="40"/>
      <c r="D41" s="40"/>
      <c r="E41" s="40"/>
      <c r="F41" s="39"/>
      <c r="G41" s="39"/>
      <c r="H41" s="39"/>
      <c r="I41" s="39"/>
      <c r="J41" s="39"/>
      <c r="K41" s="39"/>
    </row>
    <row r="42" spans="1:16" ht="26.25">
      <c r="A42" s="39" t="s">
        <v>62</v>
      </c>
      <c r="B42" s="40"/>
      <c r="C42" s="40"/>
      <c r="D42" s="40"/>
      <c r="E42" s="40"/>
    </row>
  </sheetData>
  <autoFilter ref="A4:P25" xr:uid="{00000000-0009-0000-0000-000000000000}"/>
  <mergeCells count="10">
    <mergeCell ref="A22:P22"/>
    <mergeCell ref="A23:P23"/>
    <mergeCell ref="A24:P24"/>
    <mergeCell ref="A29:P29"/>
    <mergeCell ref="A34:P34"/>
    <mergeCell ref="A1:P1"/>
    <mergeCell ref="A2:P2"/>
    <mergeCell ref="A3:P3"/>
    <mergeCell ref="A16:P16"/>
    <mergeCell ref="A8:P8"/>
  </mergeCells>
  <phoneticPr fontId="20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2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5" t="s">
        <v>63</v>
      </c>
    </row>
    <row r="2" spans="1:1">
      <c r="A2" s="5" t="s">
        <v>64</v>
      </c>
    </row>
    <row r="3" spans="1:1">
      <c r="A3" s="5" t="s">
        <v>65</v>
      </c>
    </row>
    <row r="4" spans="1:1">
      <c r="A4" s="5" t="s">
        <v>66</v>
      </c>
    </row>
    <row r="5" spans="1:1">
      <c r="A5" s="5" t="s">
        <v>67</v>
      </c>
    </row>
    <row r="6" spans="1:1">
      <c r="A6" s="5" t="s">
        <v>68</v>
      </c>
    </row>
    <row r="7" spans="1:1">
      <c r="A7" s="5" t="s">
        <v>69</v>
      </c>
    </row>
    <row r="8" spans="1:1">
      <c r="A8" s="5" t="s">
        <v>70</v>
      </c>
    </row>
    <row r="9" spans="1:1">
      <c r="A9" s="5" t="s">
        <v>71</v>
      </c>
    </row>
    <row r="10" spans="1:1">
      <c r="A10" s="5" t="s">
        <v>72</v>
      </c>
    </row>
    <row r="11" spans="1:1">
      <c r="A11" s="5" t="s">
        <v>73</v>
      </c>
    </row>
    <row r="12" spans="1:1">
      <c r="A12" s="5" t="s">
        <v>74</v>
      </c>
    </row>
    <row r="13" spans="1:1">
      <c r="A13" s="5" t="s">
        <v>75</v>
      </c>
    </row>
    <row r="14" spans="1:1">
      <c r="A14" s="5" t="s">
        <v>76</v>
      </c>
    </row>
    <row r="15" spans="1:1">
      <c r="A15" s="5" t="s">
        <v>77</v>
      </c>
    </row>
    <row r="16" spans="1:1">
      <c r="A16" s="5" t="s">
        <v>78</v>
      </c>
    </row>
    <row r="17" spans="1:1">
      <c r="A17" t="s">
        <v>79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2.4_050</vt:lpstr>
      <vt:lpstr>Rewitalizacja</vt:lpstr>
      <vt:lpstr>'2.4_050'!Obszar_wydruku</vt:lpstr>
      <vt:lpstr>rewitalizacja</vt:lpstr>
      <vt:lpstr>'2.4_050'!Tytuły_wydruku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dcterms:created xsi:type="dcterms:W3CDTF">2016-04-12T10:40:23Z</dcterms:created>
  <dcterms:modified xsi:type="dcterms:W3CDTF">2025-04-29T11:40:30Z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