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obrowolska\Desktop\5.6_051_na stronę\"/>
    </mc:Choice>
  </mc:AlternateContent>
  <xr:revisionPtr revIDLastSave="0" documentId="13_ncr:1_{84D925E4-16F7-493E-95F6-82929353A1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nr 2 - 5.6_051 RWS" sheetId="2" r:id="rId1"/>
    <sheet name="Rewitalizacja" sheetId="3" state="hidden" r:id="rId2"/>
  </sheets>
  <definedNames>
    <definedName name="_xlnm._FilterDatabase" localSheetId="0" hidden="1">'Zał.nr 2 - 5.6_051 RWS'!$A$3:$N$36</definedName>
    <definedName name="kurs">'Zał.nr 2 - 5.6_051 RWS'!#REF!</definedName>
    <definedName name="_xlnm.Print_Area" localSheetId="0">'Zał.nr 2 - 5.6_051 RWS'!$A$1:$N$36</definedName>
    <definedName name="rewitalizacja">Rewitalizacja!$A$1:$A$17</definedName>
    <definedName name="_xlnm.Print_Titles" localSheetId="0">'Zał.nr 2 - 5.6_051 RWS'!$3:$3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2" l="1"/>
  <c r="O16" i="2"/>
  <c r="G32" i="2" l="1"/>
  <c r="H32" i="2"/>
  <c r="I32" i="2"/>
  <c r="J32" i="2"/>
  <c r="O32" i="2" s="1"/>
  <c r="F32" i="2"/>
  <c r="F7" i="2" l="1"/>
  <c r="H12" i="2"/>
  <c r="J7" i="2"/>
  <c r="G7" i="2"/>
  <c r="I7" i="2"/>
  <c r="I12" i="2"/>
  <c r="G12" i="2"/>
  <c r="F12" i="2"/>
  <c r="J12" i="2" l="1"/>
  <c r="H7" i="2"/>
</calcChain>
</file>

<file path=xl/sharedStrings.xml><?xml version="1.0" encoding="utf-8"?>
<sst xmlns="http://schemas.openxmlformats.org/spreadsheetml/2006/main" count="267" uniqueCount="118">
  <si>
    <t>Projekty skierowane do dofinansowania w sposób konkurencyjny w ramach  Funduszy Europejskich dla Mazowsza 2021-2027</t>
  </si>
  <si>
    <t>Lp.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</si>
  <si>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</si>
  <si>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</si>
  <si>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</si>
  <si>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</si>
  <si>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</si>
  <si>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</si>
  <si>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</si>
  <si>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</si>
  <si>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</si>
  <si>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r>
      <t xml:space="preserve">Procent maksymalnej liczby punktów możliwych do uzyskania </t>
    </r>
    <r>
      <rPr>
        <sz val="20"/>
        <color rgb="FF000000"/>
        <rFont val="Arial"/>
        <family val="2"/>
        <charset val="238"/>
      </rPr>
      <t>*</t>
    </r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</si>
  <si>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</si>
  <si>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</si>
  <si>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</si>
  <si>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</si>
  <si>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</si>
  <si>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</si>
  <si>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</si>
  <si>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</si>
  <si>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</si>
  <si>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</si>
  <si>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</si>
  <si>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</si>
  <si>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</si>
  <si>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</si>
  <si>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Mazowiecka Jednostka Wdrażania Programów Unijnych</t>
  </si>
  <si>
    <t>Brak danych</t>
  </si>
  <si>
    <t>SUMA:</t>
  </si>
  <si>
    <t>Próg wyczerpania alokacji***</t>
  </si>
  <si>
    <t>Instytucja Organizująca Nabór/ Instytucja prowadząca nabór</t>
  </si>
  <si>
    <t>Procent maksymalnej liczby punktów możliwych do uzyskania *</t>
  </si>
  <si>
    <t>Projekty, które nie spełniły kryteriów wyboru projektów lub nie uzyskały wymaganej liczby punktów</t>
  </si>
  <si>
    <t>Wnioskowane dofinansowanie (BP)</t>
  </si>
  <si>
    <t>Negatywna ocena formalna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</si>
  <si>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</si>
  <si>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</si>
  <si>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</si>
  <si>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</si>
  <si>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</si>
  <si>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</si>
  <si>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</si>
  <si>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</si>
  <si>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</si>
  <si>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</si>
  <si>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</si>
  <si>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</si>
  <si>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</si>
  <si>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</si>
  <si>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</si>
  <si>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</si>
  <si>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</si>
  <si>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</si>
  <si>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</si>
  <si>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</si>
  <si>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13</t>
  </si>
  <si>
    <t>14</t>
  </si>
  <si>
    <t>15</t>
  </si>
  <si>
    <t>16</t>
  </si>
  <si>
    <t>17</t>
  </si>
  <si>
    <t>18</t>
  </si>
  <si>
    <t>FEMA.05.06-IP.01-07W9/25</t>
  </si>
  <si>
    <t>Samodzielny Zespół Publicznych Zakładów Lecznictwa Otwartego Warszawa-Ochota</t>
  </si>
  <si>
    <t>Doposażenie Centrum Medycznego w Raszynie w aparaturę diagnostyczną</t>
  </si>
  <si>
    <t>FEMA.05.06-IP.01-08IN/25</t>
  </si>
  <si>
    <t>Samodzielny Publiczny Specjalistyczny Szpital Zachodni im. św. Jana Pawła II</t>
  </si>
  <si>
    <t>Rozszerzenie usług diagnostycznych i rehabilitacyjnych na poziomie AOS oraz realizacja świadczeń zdrowotnych w trybie leczenia jednego dnia w Samodzielnym Publicznym Specjalistycznym Szpitalu Zachodnim im. św. Jana Pawła II</t>
  </si>
  <si>
    <t>128</t>
  </si>
  <si>
    <t>FEMA.05.06-IP.01-08DH/25</t>
  </si>
  <si>
    <t>Samodzielny Publiczny Zespół Opieki Zdrowotnej w Mińsku Mazowieckim</t>
  </si>
  <si>
    <t>Zakup niezbędnego sprzętu, aparatury medycznej dla AOS w Samodzielnym Publicznym Zespole Opieki Zdrowotnej w Mińsku Mazowieckim</t>
  </si>
  <si>
    <t>FEMA.05.06-IP.01-07W2/25</t>
  </si>
  <si>
    <t>Samodzielny Publiczny Zakład Opieki Zdrowotnej w Tarczynie</t>
  </si>
  <si>
    <t>Zwiększenie zakresu świadczeń SP ZOZ w Tarczynie w ramach Ambulatoryjnej Opieki Specjalistycznej jako odpowiedź strukturalny deficyt wybranych świadczeń w powiecie piaseczyńskim.</t>
  </si>
  <si>
    <t>FEMA.05.06-IP.01-0770/24</t>
  </si>
  <si>
    <t>SAMODZIELNY PUBLICZNY ZAKŁAD OPIEKI ZDROWOTNEJ PRZYCHODNIA MIEJSKA W JÓZEFOWIE</t>
  </si>
  <si>
    <t>Poprawa dostępności i jakości usług zdrowotnych w ramach AOS Samodzielnego Publicznego Zakładu Opieki Zdrowotnej Przychodni Miejskiej w Józefowie</t>
  </si>
  <si>
    <t>FEMA.05.06-IP.01-07WK/25</t>
  </si>
  <si>
    <t>CENTRUM MEDYCZNE DAMIANA HOLDING SPÓŁKA Z OGRANICZONĄ ODPOWIEDZIALNOŚCIĄ</t>
  </si>
  <si>
    <t>Poprawa dostępności i jakości świadczeń medycznych w zakresie AOS i leczenia jednego dnia w Centrum Medycznym Damiana Holding Sp. z o.o.</t>
  </si>
  <si>
    <t>FEMA.05.06-IP.01-08IW/25</t>
  </si>
  <si>
    <t>Centrum Medyczno-Diagnostyczne Sp. z o. o.</t>
  </si>
  <si>
    <t>Wyposażenie pracowni endoskopowych w Siedlcach oraz Mińsku Mazowieckim</t>
  </si>
  <si>
    <t>FEMA.05.06-IP.01-078J/24</t>
  </si>
  <si>
    <t>PRZEDSIĘBIORSTWO WIELOBRANŻOWE "JUMO" SPÓŁKA Z OGRANICZONĄ ODPOWIEDZIALNOŚCIĄ</t>
  </si>
  <si>
    <t>Wzmocnienie i poprawa dostępności do ambulatoryjnej opieki specjalistycznej w Niepublicznym Zakładzie Opieki Zdrowotnej Szpital Mazovia Ambulatoryjna Opieka Specjalistyczna.</t>
  </si>
  <si>
    <t>FEMA.05.06-IP.01-06VI/24</t>
  </si>
  <si>
    <t>Samodzielny Zespół Publicznych Zakładów Opieki Zdrowotnej im. Dzieci Warszawy w Dziekanowie Leśnym</t>
  </si>
  <si>
    <t>Zakup zestawu do rozbijania kamieni nerkowych metodą ESWL z automatycznym pozycjonowaniem USG oraz RTG dla dzieci.</t>
  </si>
  <si>
    <t>FEMA.05.06-IP.01-07U2/25</t>
  </si>
  <si>
    <t>SAMODZIELNY PUBLICZNY ZESPÓŁ ZAKŁADÓW LECZNICTWA OTWARTEGO WARSZAWA ŻOLIBORZ-BIELANY</t>
  </si>
  <si>
    <t>„Modernizacja kluczowej aparatury obrazowej w SPZLO Warszawa Żoliborz – Bielany w celu zwiększenia potencjału diagnostyczno-leczniczego”</t>
  </si>
  <si>
    <t>FEMA.05.06-IP.01-075U/24</t>
  </si>
  <si>
    <t>Mazowiecki Szpital Bródnowski Sp. z o.o.</t>
  </si>
  <si>
    <t>Zakup sprzętu medycznego, wyposażenia oraz niezbędne roboty budowlane w celu odwrócenia piramidy świadczeń zdrowotnych w kierunku AOS w Mazowieckim Szpitalu Bródnowskim Sp. z o.o.</t>
  </si>
  <si>
    <t>FEMA.05.06-IP.01-06M3/24</t>
  </si>
  <si>
    <t>FEMA.05.06-IP.01-08ED/25</t>
  </si>
  <si>
    <t>Samodzielny Zespół Publicznych Zakładów Lecznictwa Otwartego Warszawa Praga Południe</t>
  </si>
  <si>
    <t>Modernizacja i rozbudowa pracowni endoskopowej na ul. Saskiej 61 oraz usuwanie barier architektonicznych dla osób z niepełnosprawnościami</t>
  </si>
  <si>
    <t>FEMA.05.06-IP.01-07VO/25</t>
  </si>
  <si>
    <t>NIEPUBLICZNY ZAKŁAD OPIEKI ZDROWOTNEJ MALVITA TUSZYŃSKI I WSPÓLNICY SPÓŁKA JAWNA</t>
  </si>
  <si>
    <t>Odwracanie piramidy świadczeń poprzez zwiększenie dostępu do badań z zakresu diagnostyki obrazowej w NZOZ Malvita.</t>
  </si>
  <si>
    <t>FEMA.05.06-IP.01-07WN/25</t>
  </si>
  <si>
    <t>Samodzielny Publiczny Zakład Opieki Zdrowotnej w Goszczynie</t>
  </si>
  <si>
    <t>Nowa jakość diagnostyki medycznej i dostępu do ambulatoryjnej opieki specjalistycznej dla SP ZOZ Goszczyn</t>
  </si>
  <si>
    <t>FEMA.05.06-IP.01-08H4/25</t>
  </si>
  <si>
    <t>Miejski Samodzielny Publiczny Zakład Opieki Zdrowotnej Nr 1 w Wołominie</t>
  </si>
  <si>
    <t>Rozwój świadczeń AOS w Miejskim Samodzielnym Publicznym Zakładzie Opieki Zdrowotnej Nr 1 w Wołominie</t>
  </si>
  <si>
    <t>FEMA.05.06-IP.01-07E7/24</t>
  </si>
  <si>
    <t>"EMC PIASECZNO" SPÓŁKA Z OGRANICZONĄ ODPOWIEDZIALNOŚCIĄ</t>
  </si>
  <si>
    <t>Inwestycja w infrastrukturę i wyroby medyczne dla rozwoju Ambulatoryjnej Opieki Specjalistycznej w Piasecznie, zgodnie z Wojewódzkim Planem Transformacji dla Województwa Mazowieckiego</t>
  </si>
  <si>
    <t>FEMA.05.06-IP.01-07UL/25</t>
  </si>
  <si>
    <t>LECZNICA LIFE - MED SPÓŁKA Z OGRANICZONĄ ODPOWIEDZIALNOŚCIĄ</t>
  </si>
  <si>
    <t>Nowe centrum zabiegowe i diagnostyczne w Life-Med Grodzisk Mazowiecki</t>
  </si>
  <si>
    <t>wycofany</t>
  </si>
  <si>
    <t>Negatywna ocena ogólna</t>
  </si>
  <si>
    <t>nie dotyczy</t>
  </si>
  <si>
    <t>Wyniki oceny projektów, złożonych w ramach naboru konkurencyjnego nr FEMA.05.06-IP.01-051/24, Priorytet V „Fundusze Europejskie dla wyższej jakości życia na Mazowszu” dla Działania 5.6 „Ochrona Zdrowia”, Tytuł naboru „Ambulatoryjna Opieka Specjalistyczna (AOS) i leczenie jednego dnia, Typ projektów: „Inwestycje w infrastrukturę zdrowotną” Funduszy Europejskich dla Mazowsza 2021-2027 - Region Warszawski Stołeczny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</si>
</sst>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20"/>
      <color rgb="FF000000"/>
      <name val="Arial"/>
      <family val="2"/>
      <charset val="238"/>
    </font>
    <font>
      <sz val="20"/>
      <color theme="0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name val="Arial"/>
      <family val="2"/>
      <charset val="238"/>
    </font>
    <font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65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164" fontId="18" fillId="0" borderId="0" xfId="0" applyNumberFormat="1" applyFont="1"/>
    <xf numFmtId="10" fontId="18" fillId="0" borderId="0" xfId="0" applyNumberFormat="1" applyFont="1"/>
    <xf numFmtId="0" fontId="0" fillId="35" borderId="0" xfId="0" applyFill="1"/>
    <xf numFmtId="44" fontId="18" fillId="0" borderId="0" xfId="0" applyNumberFormat="1" applyFont="1"/>
    <xf numFmtId="0" fontId="21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49" fontId="20" fillId="33" borderId="15" xfId="0" applyNumberFormat="1" applyFont="1" applyFill="1" applyBorder="1" applyAlignment="1">
      <alignment horizontal="center" vertical="center"/>
    </xf>
    <xf numFmtId="49" fontId="20" fillId="33" borderId="17" xfId="0" applyNumberFormat="1" applyFont="1" applyFill="1" applyBorder="1" applyAlignment="1">
      <alignment horizontal="center" vertical="center"/>
    </xf>
    <xf numFmtId="49" fontId="20" fillId="33" borderId="16" xfId="0" applyNumberFormat="1" applyFont="1" applyFill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/>
    </xf>
    <xf numFmtId="49" fontId="20" fillId="33" borderId="0" xfId="0" applyNumberFormat="1" applyFont="1" applyFill="1" applyAlignment="1">
      <alignment horizontal="center" vertical="center"/>
    </xf>
    <xf numFmtId="49" fontId="20" fillId="33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8" fontId="26" fillId="0" borderId="10" xfId="0" applyNumberFormat="1" applyFont="1" applyBorder="1" applyAlignment="1">
      <alignment horizontal="center" vertical="center" wrapText="1"/>
    </xf>
    <xf numFmtId="7" fontId="20" fillId="0" borderId="18" xfId="0" applyNumberFormat="1" applyFont="1" applyBorder="1" applyAlignment="1">
      <alignment horizontal="center" vertical="center" wrapText="1"/>
    </xf>
    <xf numFmtId="2" fontId="25" fillId="0" borderId="18" xfId="0" applyNumberFormat="1" applyFont="1" applyBorder="1" applyAlignment="1">
      <alignment horizontal="center" vertical="center" wrapText="1"/>
    </xf>
    <xf numFmtId="10" fontId="25" fillId="0" borderId="10" xfId="1" applyNumberFormat="1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vertical="center"/>
    </xf>
    <xf numFmtId="165" fontId="20" fillId="0" borderId="0" xfId="0" applyNumberFormat="1" applyFont="1" applyAlignment="1">
      <alignment vertical="center"/>
    </xf>
    <xf numFmtId="2" fontId="20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/>
    </xf>
    <xf numFmtId="10" fontId="20" fillId="0" borderId="0" xfId="1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49" fontId="20" fillId="0" borderId="10" xfId="0" applyNumberFormat="1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10" fontId="20" fillId="0" borderId="10" xfId="1" applyNumberFormat="1" applyFont="1" applyFill="1" applyBorder="1" applyAlignment="1">
      <alignment horizontal="center" vertical="center"/>
    </xf>
    <xf numFmtId="4" fontId="18" fillId="0" borderId="0" xfId="0" applyNumberFormat="1" applyFont="1"/>
    <xf numFmtId="49" fontId="20" fillId="36" borderId="10" xfId="0" applyNumberFormat="1" applyFont="1" applyFill="1" applyBorder="1" applyAlignment="1">
      <alignment horizontal="center" vertical="center"/>
    </xf>
    <xf numFmtId="49" fontId="20" fillId="36" borderId="10" xfId="0" applyNumberFormat="1" applyFont="1" applyFill="1" applyBorder="1" applyAlignment="1">
      <alignment horizontal="center" vertical="center" wrapText="1"/>
    </xf>
    <xf numFmtId="165" fontId="20" fillId="36" borderId="10" xfId="0" applyNumberFormat="1" applyFont="1" applyFill="1" applyBorder="1" applyAlignment="1">
      <alignment horizontal="center" vertical="center"/>
    </xf>
    <xf numFmtId="2" fontId="20" fillId="36" borderId="10" xfId="0" applyNumberFormat="1" applyFont="1" applyFill="1" applyBorder="1" applyAlignment="1">
      <alignment horizontal="center" vertical="center"/>
    </xf>
    <xf numFmtId="10" fontId="20" fillId="36" borderId="10" xfId="1" applyNumberFormat="1" applyFont="1" applyFill="1" applyBorder="1" applyAlignment="1">
      <alignment horizontal="center" vertical="center"/>
    </xf>
    <xf numFmtId="2" fontId="25" fillId="36" borderId="10" xfId="0" applyNumberFormat="1" applyFont="1" applyFill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165" fontId="20" fillId="36" borderId="10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/>
    <xf numFmtId="165" fontId="20" fillId="0" borderId="0" xfId="0" applyNumberFormat="1" applyFont="1"/>
    <xf numFmtId="165" fontId="31" fillId="0" borderId="0" xfId="0" applyNumberFormat="1" applyFont="1"/>
    <xf numFmtId="10" fontId="20" fillId="0" borderId="10" xfId="1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view="pageBreakPreview" zoomScale="50" zoomScaleNormal="70" zoomScaleSheetLayoutView="50" workbookViewId="0">
      <selection sqref="A1:XFD1"/>
    </sheetView>
  </sheetViews>
  <sheetFormatPr defaultColWidth="8.75" defaultRowHeight="25.5"/>
  <cols>
    <col min="1" max="1" width="7.125" style="31" customWidth="1"/>
    <col min="2" max="2" width="24.75" style="31" customWidth="1"/>
    <col min="3" max="3" width="25.875" style="42" customWidth="1"/>
    <col min="4" max="4" width="29.125" style="42" customWidth="1"/>
    <col min="5" max="5" width="40.75" style="42" customWidth="1"/>
    <col min="6" max="6" width="30.625" style="42" customWidth="1"/>
    <col min="7" max="7" width="27.625" style="42" bestFit="1" customWidth="1"/>
    <col min="8" max="8" width="28.625" style="42" customWidth="1"/>
    <col min="9" max="9" width="28.875" style="42" customWidth="1"/>
    <col min="10" max="10" width="29.5" style="42" customWidth="1"/>
    <col min="11" max="11" width="19.75" style="42" customWidth="1"/>
    <col min="12" max="12" width="24.5" style="43" customWidth="1"/>
    <col min="13" max="13" width="19.375" style="43" customWidth="1"/>
    <col min="14" max="14" width="19.75" style="43" customWidth="1"/>
    <col min="15" max="15" width="48.25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7.5" customHeight="1">
      <c r="A1" s="62" t="s">
        <v>117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1"/>
    </row>
    <row r="2" spans="1:17" ht="26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1"/>
    </row>
    <row r="3" spans="1:17" ht="183">
      <c r="A3" s="7" t="s">
        <v>1</v>
      </c>
      <c r="B3" s="7" t="s">
        <v>30</v>
      </c>
      <c r="C3" s="7" t="s">
        <v>2</v>
      </c>
      <c r="D3" s="7" t="s">
        <v>3</v>
      </c>
      <c r="E3" s="8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9" t="s">
        <v>10</v>
      </c>
      <c r="L3" s="10" t="s">
        <v>11</v>
      </c>
      <c r="M3" s="11" t="s">
        <v>12</v>
      </c>
      <c r="N3" s="7" t="s">
        <v>13</v>
      </c>
      <c r="O3" s="1"/>
    </row>
    <row r="4" spans="1:17">
      <c r="A4" s="12" t="s">
        <v>14</v>
      </c>
      <c r="B4" s="13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21</v>
      </c>
      <c r="I4" s="13" t="s">
        <v>22</v>
      </c>
      <c r="J4" s="13" t="s">
        <v>23</v>
      </c>
      <c r="K4" s="13" t="s">
        <v>24</v>
      </c>
      <c r="L4" s="14" t="s">
        <v>25</v>
      </c>
      <c r="M4" s="14" t="s">
        <v>55</v>
      </c>
      <c r="N4" s="13" t="s">
        <v>56</v>
      </c>
    </row>
    <row r="5" spans="1:17" ht="204">
      <c r="A5" s="44" t="s">
        <v>14</v>
      </c>
      <c r="B5" s="20" t="s">
        <v>26</v>
      </c>
      <c r="C5" s="20" t="s">
        <v>61</v>
      </c>
      <c r="D5" s="20" t="s">
        <v>62</v>
      </c>
      <c r="E5" s="20" t="s">
        <v>63</v>
      </c>
      <c r="F5" s="17">
        <v>5707395.1600000001</v>
      </c>
      <c r="G5" s="17">
        <v>5707395.1600000001</v>
      </c>
      <c r="H5" s="17">
        <v>2853697.57</v>
      </c>
      <c r="I5" s="17">
        <v>2853697.57</v>
      </c>
      <c r="J5" s="17">
        <v>0</v>
      </c>
      <c r="K5" s="45">
        <v>33</v>
      </c>
      <c r="L5" s="46">
        <v>0.89189189189189189</v>
      </c>
      <c r="M5" s="44" t="s">
        <v>67</v>
      </c>
      <c r="N5" s="15"/>
      <c r="O5" s="47"/>
      <c r="Q5" s="3"/>
    </row>
    <row r="6" spans="1:17" ht="306">
      <c r="A6" s="48" t="s">
        <v>15</v>
      </c>
      <c r="B6" s="49" t="s">
        <v>26</v>
      </c>
      <c r="C6" s="49" t="s">
        <v>64</v>
      </c>
      <c r="D6" s="49" t="s">
        <v>65</v>
      </c>
      <c r="E6" s="49" t="s">
        <v>66</v>
      </c>
      <c r="F6" s="50">
        <v>1894288.96</v>
      </c>
      <c r="G6" s="50">
        <v>1836098.16</v>
      </c>
      <c r="H6" s="50">
        <v>918049.08</v>
      </c>
      <c r="I6" s="50">
        <v>918049.08</v>
      </c>
      <c r="J6" s="50">
        <v>0</v>
      </c>
      <c r="K6" s="51">
        <v>29</v>
      </c>
      <c r="L6" s="52">
        <v>0.78378378378378377</v>
      </c>
      <c r="M6" s="48" t="s">
        <v>67</v>
      </c>
      <c r="N6" s="53"/>
      <c r="O6" s="47"/>
      <c r="Q6" s="3"/>
    </row>
    <row r="7" spans="1:17" ht="45.75" customHeight="1">
      <c r="A7" s="15" t="s">
        <v>27</v>
      </c>
      <c r="B7" s="15" t="s">
        <v>27</v>
      </c>
      <c r="C7" s="15" t="s">
        <v>27</v>
      </c>
      <c r="D7" s="15" t="s">
        <v>27</v>
      </c>
      <c r="E7" s="16" t="s">
        <v>28</v>
      </c>
      <c r="F7" s="17">
        <f>SUM(F5:F6)</f>
        <v>7601684.1200000001</v>
      </c>
      <c r="G7" s="17">
        <f>SUM(G5:G6)</f>
        <v>7543493.3200000003</v>
      </c>
      <c r="H7" s="54">
        <f>SUM(H5:H6)</f>
        <v>3771746.65</v>
      </c>
      <c r="I7" s="17">
        <f>SUM(I5:I6)</f>
        <v>3771746.65</v>
      </c>
      <c r="J7" s="17">
        <f>SUM(J5:J6)</f>
        <v>0</v>
      </c>
      <c r="K7" s="15" t="s">
        <v>27</v>
      </c>
      <c r="L7" s="15" t="s">
        <v>27</v>
      </c>
      <c r="M7" s="15" t="s">
        <v>27</v>
      </c>
      <c r="N7" s="15" t="s">
        <v>27</v>
      </c>
      <c r="O7" s="4"/>
      <c r="Q7" s="3"/>
    </row>
    <row r="8" spans="1:17" ht="26.25">
      <c r="A8" s="61" t="s">
        <v>29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4"/>
      <c r="Q8" s="3"/>
    </row>
    <row r="9" spans="1:17" ht="183.75">
      <c r="A9" s="7" t="s">
        <v>1</v>
      </c>
      <c r="B9" s="7" t="s">
        <v>30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11" t="s">
        <v>31</v>
      </c>
      <c r="M9" s="11" t="s">
        <v>12</v>
      </c>
      <c r="N9" s="7" t="s">
        <v>13</v>
      </c>
      <c r="O9" s="6"/>
      <c r="Q9" s="3"/>
    </row>
    <row r="10" spans="1:17">
      <c r="A10" s="12" t="s">
        <v>14</v>
      </c>
      <c r="B10" s="13" t="s">
        <v>15</v>
      </c>
      <c r="C10" s="13" t="s">
        <v>16</v>
      </c>
      <c r="D10" s="13" t="s">
        <v>17</v>
      </c>
      <c r="E10" s="18" t="s">
        <v>18</v>
      </c>
      <c r="F10" s="19" t="s">
        <v>19</v>
      </c>
      <c r="G10" s="19" t="s">
        <v>20</v>
      </c>
      <c r="H10" s="19" t="s">
        <v>21</v>
      </c>
      <c r="I10" s="13" t="s">
        <v>22</v>
      </c>
      <c r="J10" s="13" t="s">
        <v>23</v>
      </c>
      <c r="K10" s="13" t="s">
        <v>24</v>
      </c>
      <c r="L10" s="14" t="s">
        <v>25</v>
      </c>
      <c r="M10" s="14" t="s">
        <v>55</v>
      </c>
      <c r="N10" s="13" t="s">
        <v>56</v>
      </c>
      <c r="O10" s="4"/>
      <c r="Q10" s="3"/>
    </row>
    <row r="11" spans="1:17" ht="127.5">
      <c r="A11" s="44"/>
      <c r="B11" s="20" t="s">
        <v>26</v>
      </c>
      <c r="C11" s="20" t="s">
        <v>116</v>
      </c>
      <c r="D11" s="20" t="s">
        <v>116</v>
      </c>
      <c r="E11" s="20" t="s">
        <v>116</v>
      </c>
      <c r="F11" s="17" t="s">
        <v>116</v>
      </c>
      <c r="G11" s="17" t="s">
        <v>116</v>
      </c>
      <c r="H11" s="17" t="s">
        <v>116</v>
      </c>
      <c r="I11" s="17" t="s">
        <v>116</v>
      </c>
      <c r="J11" s="17" t="s">
        <v>116</v>
      </c>
      <c r="K11" s="45" t="s">
        <v>116</v>
      </c>
      <c r="L11" s="46" t="s">
        <v>116</v>
      </c>
      <c r="M11" s="44" t="s">
        <v>116</v>
      </c>
      <c r="N11" s="15"/>
      <c r="O11" s="47"/>
      <c r="Q11" s="3"/>
    </row>
    <row r="12" spans="1:17" ht="102">
      <c r="A12" s="21" t="s">
        <v>27</v>
      </c>
      <c r="B12" s="21" t="s">
        <v>27</v>
      </c>
      <c r="C12" s="21" t="s">
        <v>27</v>
      </c>
      <c r="D12" s="21" t="s">
        <v>27</v>
      </c>
      <c r="E12" s="22" t="s">
        <v>28</v>
      </c>
      <c r="F12" s="23" t="str">
        <f>F11</f>
        <v>nie dotyczy</v>
      </c>
      <c r="G12" s="23" t="str">
        <f>G11</f>
        <v>nie dotyczy</v>
      </c>
      <c r="H12" s="23" t="str">
        <f>H11</f>
        <v>nie dotyczy</v>
      </c>
      <c r="I12" s="23" t="str">
        <f>I11</f>
        <v>nie dotyczy</v>
      </c>
      <c r="J12" s="24" t="str">
        <f>J11</f>
        <v>nie dotyczy</v>
      </c>
      <c r="K12" s="25" t="s">
        <v>27</v>
      </c>
      <c r="L12" s="26" t="s">
        <v>27</v>
      </c>
      <c r="M12" s="27" t="s">
        <v>27</v>
      </c>
      <c r="N12" s="26" t="s">
        <v>27</v>
      </c>
      <c r="O12" s="6"/>
      <c r="Q12" s="3"/>
    </row>
    <row r="13" spans="1:17" ht="26.25">
      <c r="A13" s="61" t="s">
        <v>32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Q13" s="3"/>
    </row>
    <row r="14" spans="1:17" ht="183.75">
      <c r="A14" s="8" t="s">
        <v>1</v>
      </c>
      <c r="B14" s="8" t="s">
        <v>30</v>
      </c>
      <c r="C14" s="8" t="s">
        <v>2</v>
      </c>
      <c r="D14" s="7" t="s">
        <v>3</v>
      </c>
      <c r="E14" s="8" t="s">
        <v>4</v>
      </c>
      <c r="F14" s="8" t="s">
        <v>5</v>
      </c>
      <c r="G14" s="8" t="s">
        <v>6</v>
      </c>
      <c r="H14" s="7" t="s">
        <v>7</v>
      </c>
      <c r="I14" s="7" t="s">
        <v>8</v>
      </c>
      <c r="J14" s="7" t="s">
        <v>33</v>
      </c>
      <c r="K14" s="8" t="s">
        <v>10</v>
      </c>
      <c r="L14" s="8" t="s">
        <v>31</v>
      </c>
      <c r="M14" s="7" t="s">
        <v>12</v>
      </c>
      <c r="N14" s="7" t="s">
        <v>13</v>
      </c>
      <c r="Q14" s="3"/>
    </row>
    <row r="15" spans="1:17">
      <c r="A15" s="19" t="s">
        <v>14</v>
      </c>
      <c r="B15" s="19" t="s">
        <v>15</v>
      </c>
      <c r="C15" s="19" t="s">
        <v>16</v>
      </c>
      <c r="D15" s="19" t="s">
        <v>17</v>
      </c>
      <c r="E15" s="19" t="s">
        <v>18</v>
      </c>
      <c r="F15" s="19" t="s">
        <v>19</v>
      </c>
      <c r="G15" s="19" t="s">
        <v>20</v>
      </c>
      <c r="H15" s="19" t="s">
        <v>21</v>
      </c>
      <c r="I15" s="19" t="s">
        <v>22</v>
      </c>
      <c r="J15" s="19" t="s">
        <v>23</v>
      </c>
      <c r="K15" s="19" t="s">
        <v>24</v>
      </c>
      <c r="L15" s="19" t="s">
        <v>25</v>
      </c>
      <c r="M15" s="19" t="s">
        <v>55</v>
      </c>
      <c r="N15" s="19" t="s">
        <v>56</v>
      </c>
      <c r="Q15" s="3"/>
    </row>
    <row r="16" spans="1:17" ht="178.5">
      <c r="A16" s="48" t="s">
        <v>16</v>
      </c>
      <c r="B16" s="49" t="s">
        <v>26</v>
      </c>
      <c r="C16" s="49" t="s">
        <v>68</v>
      </c>
      <c r="D16" s="49" t="s">
        <v>69</v>
      </c>
      <c r="E16" s="56" t="s">
        <v>70</v>
      </c>
      <c r="F16" s="50">
        <v>1999729.07</v>
      </c>
      <c r="G16" s="50">
        <v>1999729.07</v>
      </c>
      <c r="H16" s="50">
        <v>1599783.23</v>
      </c>
      <c r="I16" s="50">
        <v>999864.53</v>
      </c>
      <c r="J16" s="50">
        <v>599918.69999999995</v>
      </c>
      <c r="K16" s="51">
        <v>22</v>
      </c>
      <c r="L16" s="52">
        <v>0.59459459459459463</v>
      </c>
      <c r="M16" s="49" t="s">
        <v>67</v>
      </c>
      <c r="N16" s="49"/>
      <c r="O16" s="57">
        <f>J16+I16</f>
        <v>1599783.23</v>
      </c>
      <c r="Q16" s="3"/>
    </row>
    <row r="17" spans="1:20" ht="204">
      <c r="A17" s="44" t="s">
        <v>17</v>
      </c>
      <c r="B17" s="20" t="s">
        <v>26</v>
      </c>
      <c r="C17" s="20" t="s">
        <v>74</v>
      </c>
      <c r="D17" s="20" t="s">
        <v>75</v>
      </c>
      <c r="E17" s="55" t="s">
        <v>76</v>
      </c>
      <c r="F17" s="17">
        <v>1180434.01</v>
      </c>
      <c r="G17" s="17">
        <v>1180434.01</v>
      </c>
      <c r="H17" s="17">
        <v>590216.99</v>
      </c>
      <c r="I17" s="17">
        <v>590216.99</v>
      </c>
      <c r="J17" s="17">
        <v>0</v>
      </c>
      <c r="K17" s="45">
        <v>16</v>
      </c>
      <c r="L17" s="46">
        <v>0.43243243243243246</v>
      </c>
      <c r="M17" s="20" t="s">
        <v>67</v>
      </c>
      <c r="N17" s="20"/>
      <c r="Q17" s="3"/>
    </row>
    <row r="18" spans="1:20" ht="204">
      <c r="A18" s="48" t="s">
        <v>18</v>
      </c>
      <c r="B18" s="49" t="s">
        <v>26</v>
      </c>
      <c r="C18" s="49" t="s">
        <v>77</v>
      </c>
      <c r="D18" s="49" t="s">
        <v>78</v>
      </c>
      <c r="E18" s="56" t="s">
        <v>79</v>
      </c>
      <c r="F18" s="50">
        <v>1702467.33</v>
      </c>
      <c r="G18" s="50">
        <v>1702467.33</v>
      </c>
      <c r="H18" s="50">
        <v>851233.66</v>
      </c>
      <c r="I18" s="50">
        <v>851233.66</v>
      </c>
      <c r="J18" s="50">
        <v>0</v>
      </c>
      <c r="K18" s="51">
        <v>15</v>
      </c>
      <c r="L18" s="52">
        <v>0.40540540540540543</v>
      </c>
      <c r="M18" s="49" t="s">
        <v>67</v>
      </c>
      <c r="N18" s="49"/>
      <c r="Q18" s="3"/>
    </row>
    <row r="19" spans="1:20" ht="127.5">
      <c r="A19" s="44" t="s">
        <v>19</v>
      </c>
      <c r="B19" s="20" t="s">
        <v>26</v>
      </c>
      <c r="C19" s="20" t="s">
        <v>80</v>
      </c>
      <c r="D19" s="20" t="s">
        <v>81</v>
      </c>
      <c r="E19" s="55" t="s">
        <v>82</v>
      </c>
      <c r="F19" s="17">
        <v>1953930</v>
      </c>
      <c r="G19" s="17">
        <v>1952700</v>
      </c>
      <c r="H19" s="17">
        <v>1317789</v>
      </c>
      <c r="I19" s="17">
        <v>1317789</v>
      </c>
      <c r="J19" s="17">
        <v>0</v>
      </c>
      <c r="K19" s="45">
        <v>15</v>
      </c>
      <c r="L19" s="46">
        <v>0.40540540540540543</v>
      </c>
      <c r="M19" s="20" t="s">
        <v>67</v>
      </c>
      <c r="N19" s="20"/>
      <c r="Q19" s="3"/>
    </row>
    <row r="20" spans="1:20" ht="229.5">
      <c r="A20" s="48" t="s">
        <v>20</v>
      </c>
      <c r="B20" s="49" t="s">
        <v>26</v>
      </c>
      <c r="C20" s="49" t="s">
        <v>83</v>
      </c>
      <c r="D20" s="49" t="s">
        <v>84</v>
      </c>
      <c r="E20" s="56" t="s">
        <v>85</v>
      </c>
      <c r="F20" s="50">
        <v>1922485.36</v>
      </c>
      <c r="G20" s="50">
        <v>1922485.36</v>
      </c>
      <c r="H20" s="50">
        <v>961242.68</v>
      </c>
      <c r="I20" s="50">
        <v>961242.68</v>
      </c>
      <c r="J20" s="50">
        <v>0</v>
      </c>
      <c r="K20" s="51">
        <v>15</v>
      </c>
      <c r="L20" s="52">
        <v>0.40540540540540543</v>
      </c>
      <c r="M20" s="49" t="s">
        <v>67</v>
      </c>
      <c r="N20" s="49"/>
      <c r="Q20" s="3"/>
    </row>
    <row r="21" spans="1:20" ht="204">
      <c r="A21" s="44" t="s">
        <v>21</v>
      </c>
      <c r="B21" s="20" t="s">
        <v>26</v>
      </c>
      <c r="C21" s="20" t="s">
        <v>86</v>
      </c>
      <c r="D21" s="20" t="s">
        <v>87</v>
      </c>
      <c r="E21" s="55" t="s">
        <v>88</v>
      </c>
      <c r="F21" s="17">
        <v>1998492</v>
      </c>
      <c r="G21" s="17">
        <v>1998492</v>
      </c>
      <c r="H21" s="17">
        <v>999246</v>
      </c>
      <c r="I21" s="17">
        <v>999246</v>
      </c>
      <c r="J21" s="17">
        <v>0</v>
      </c>
      <c r="K21" s="45">
        <v>15</v>
      </c>
      <c r="L21" s="46">
        <v>0.40540540540540543</v>
      </c>
      <c r="M21" s="20" t="s">
        <v>67</v>
      </c>
      <c r="N21" s="20"/>
      <c r="Q21" s="3"/>
    </row>
    <row r="22" spans="1:20" ht="229.5">
      <c r="A22" s="48" t="s">
        <v>22</v>
      </c>
      <c r="B22" s="49" t="s">
        <v>26</v>
      </c>
      <c r="C22" s="49" t="s">
        <v>71</v>
      </c>
      <c r="D22" s="49" t="s">
        <v>72</v>
      </c>
      <c r="E22" s="56" t="s">
        <v>73</v>
      </c>
      <c r="F22" s="50">
        <v>8016600</v>
      </c>
      <c r="G22" s="50">
        <v>7992000</v>
      </c>
      <c r="H22" s="50">
        <v>3996000</v>
      </c>
      <c r="I22" s="50">
        <v>3996000</v>
      </c>
      <c r="J22" s="50">
        <v>0</v>
      </c>
      <c r="K22" s="51">
        <v>14</v>
      </c>
      <c r="L22" s="52">
        <v>0.51351351351351349</v>
      </c>
      <c r="M22" s="49" t="s">
        <v>67</v>
      </c>
      <c r="N22" s="49"/>
      <c r="Q22" s="3"/>
    </row>
    <row r="23" spans="1:20" ht="229.5">
      <c r="A23" s="44" t="s">
        <v>23</v>
      </c>
      <c r="B23" s="20" t="s">
        <v>26</v>
      </c>
      <c r="C23" s="20" t="s">
        <v>89</v>
      </c>
      <c r="D23" s="20" t="s">
        <v>90</v>
      </c>
      <c r="E23" s="55" t="s">
        <v>91</v>
      </c>
      <c r="F23" s="17">
        <v>8000000.0099999998</v>
      </c>
      <c r="G23" s="17">
        <v>7992079.0099999998</v>
      </c>
      <c r="H23" s="17">
        <v>3996039.5</v>
      </c>
      <c r="I23" s="17">
        <v>3996039.5</v>
      </c>
      <c r="J23" s="17">
        <v>0</v>
      </c>
      <c r="K23" s="45">
        <v>14</v>
      </c>
      <c r="L23" s="46">
        <v>0.3783783783783784</v>
      </c>
      <c r="M23" s="20" t="s">
        <v>67</v>
      </c>
      <c r="N23" s="20"/>
      <c r="Q23" s="3"/>
    </row>
    <row r="24" spans="1:20" ht="255">
      <c r="A24" s="48" t="s">
        <v>24</v>
      </c>
      <c r="B24" s="49" t="s">
        <v>26</v>
      </c>
      <c r="C24" s="49" t="s">
        <v>92</v>
      </c>
      <c r="D24" s="49" t="s">
        <v>93</v>
      </c>
      <c r="E24" s="56" t="s">
        <v>94</v>
      </c>
      <c r="F24" s="50">
        <v>8000000</v>
      </c>
      <c r="G24" s="50">
        <v>8000000</v>
      </c>
      <c r="H24" s="50">
        <v>3999999.97</v>
      </c>
      <c r="I24" s="50">
        <v>3999999.97</v>
      </c>
      <c r="J24" s="50">
        <v>0</v>
      </c>
      <c r="K24" s="51">
        <v>3</v>
      </c>
      <c r="L24" s="52">
        <v>8.1081081081081086E-2</v>
      </c>
      <c r="M24" s="49" t="s">
        <v>67</v>
      </c>
      <c r="N24" s="49"/>
      <c r="Q24" s="3"/>
    </row>
    <row r="25" spans="1:20" ht="204">
      <c r="A25" s="44" t="s">
        <v>25</v>
      </c>
      <c r="B25" s="20" t="s">
        <v>26</v>
      </c>
      <c r="C25" s="20" t="s">
        <v>96</v>
      </c>
      <c r="D25" s="20" t="s">
        <v>97</v>
      </c>
      <c r="E25" s="55" t="s">
        <v>98</v>
      </c>
      <c r="F25" s="17">
        <v>1226610</v>
      </c>
      <c r="G25" s="17">
        <v>1226610</v>
      </c>
      <c r="H25" s="17">
        <v>613305</v>
      </c>
      <c r="I25" s="17">
        <v>613305</v>
      </c>
      <c r="J25" s="17">
        <v>0</v>
      </c>
      <c r="K25" s="20" t="s">
        <v>115</v>
      </c>
      <c r="L25" s="20" t="s">
        <v>116</v>
      </c>
      <c r="M25" s="20" t="s">
        <v>67</v>
      </c>
      <c r="N25" s="44"/>
      <c r="Q25" s="3"/>
    </row>
    <row r="26" spans="1:20" ht="178.5">
      <c r="A26" s="48" t="s">
        <v>55</v>
      </c>
      <c r="B26" s="49" t="s">
        <v>26</v>
      </c>
      <c r="C26" s="49" t="s">
        <v>99</v>
      </c>
      <c r="D26" s="49" t="s">
        <v>100</v>
      </c>
      <c r="E26" s="56" t="s">
        <v>101</v>
      </c>
      <c r="F26" s="50">
        <v>4065300</v>
      </c>
      <c r="G26" s="50">
        <v>3650000</v>
      </c>
      <c r="H26" s="50">
        <v>3650000</v>
      </c>
      <c r="I26" s="50">
        <v>2950000</v>
      </c>
      <c r="J26" s="50">
        <v>700000</v>
      </c>
      <c r="K26" s="49" t="s">
        <v>34</v>
      </c>
      <c r="L26" s="49" t="s">
        <v>116</v>
      </c>
      <c r="M26" s="49" t="s">
        <v>67</v>
      </c>
      <c r="N26" s="48"/>
      <c r="O26" s="58">
        <f>J26+I26</f>
        <v>3650000</v>
      </c>
      <c r="Q26" s="3"/>
      <c r="T26" s="17"/>
    </row>
    <row r="27" spans="1:20" ht="127.5">
      <c r="A27" s="44" t="s">
        <v>56</v>
      </c>
      <c r="B27" s="20" t="s">
        <v>26</v>
      </c>
      <c r="C27" s="20" t="s">
        <v>102</v>
      </c>
      <c r="D27" s="20" t="s">
        <v>103</v>
      </c>
      <c r="E27" s="55" t="s">
        <v>104</v>
      </c>
      <c r="F27" s="17">
        <v>1620000</v>
      </c>
      <c r="G27" s="17">
        <v>1620000</v>
      </c>
      <c r="H27" s="17">
        <v>810000</v>
      </c>
      <c r="I27" s="17">
        <v>810000</v>
      </c>
      <c r="J27" s="17">
        <v>0</v>
      </c>
      <c r="K27" s="20" t="s">
        <v>34</v>
      </c>
      <c r="L27" s="20" t="s">
        <v>116</v>
      </c>
      <c r="M27" s="20" t="s">
        <v>67</v>
      </c>
      <c r="N27" s="44"/>
      <c r="Q27" s="3"/>
    </row>
    <row r="28" spans="1:20" ht="153">
      <c r="A28" s="48" t="s">
        <v>57</v>
      </c>
      <c r="B28" s="49" t="s">
        <v>26</v>
      </c>
      <c r="C28" s="49" t="s">
        <v>105</v>
      </c>
      <c r="D28" s="49" t="s">
        <v>106</v>
      </c>
      <c r="E28" s="56" t="s">
        <v>107</v>
      </c>
      <c r="F28" s="50">
        <v>521910</v>
      </c>
      <c r="G28" s="50">
        <v>521910</v>
      </c>
      <c r="H28" s="50">
        <v>260955</v>
      </c>
      <c r="I28" s="50">
        <v>260955</v>
      </c>
      <c r="J28" s="50">
        <v>0</v>
      </c>
      <c r="K28" s="49" t="s">
        <v>34</v>
      </c>
      <c r="L28" s="49" t="s">
        <v>116</v>
      </c>
      <c r="M28" s="49" t="s">
        <v>67</v>
      </c>
      <c r="N28" s="48"/>
      <c r="Q28" s="3"/>
    </row>
    <row r="29" spans="1:20" ht="255">
      <c r="A29" s="44" t="s">
        <v>58</v>
      </c>
      <c r="B29" s="20" t="s">
        <v>26</v>
      </c>
      <c r="C29" s="20" t="s">
        <v>108</v>
      </c>
      <c r="D29" s="20" t="s">
        <v>109</v>
      </c>
      <c r="E29" s="55" t="s">
        <v>110</v>
      </c>
      <c r="F29" s="17">
        <v>2255661.1</v>
      </c>
      <c r="G29" s="17">
        <v>2229074.4</v>
      </c>
      <c r="H29" s="17">
        <v>1114537.2</v>
      </c>
      <c r="I29" s="17">
        <v>1114537.2</v>
      </c>
      <c r="J29" s="17">
        <v>0</v>
      </c>
      <c r="K29" s="20" t="s">
        <v>34</v>
      </c>
      <c r="L29" s="20" t="s">
        <v>116</v>
      </c>
      <c r="M29" s="20" t="s">
        <v>67</v>
      </c>
      <c r="N29" s="44"/>
      <c r="Q29" s="3"/>
    </row>
    <row r="30" spans="1:20" ht="127.5">
      <c r="A30" s="48" t="s">
        <v>59</v>
      </c>
      <c r="B30" s="49" t="s">
        <v>26</v>
      </c>
      <c r="C30" s="49" t="s">
        <v>111</v>
      </c>
      <c r="D30" s="49" t="s">
        <v>112</v>
      </c>
      <c r="E30" s="56" t="s">
        <v>113</v>
      </c>
      <c r="F30" s="50">
        <v>2931379.79</v>
      </c>
      <c r="G30" s="50">
        <v>2499565.39</v>
      </c>
      <c r="H30" s="50">
        <v>1249782.6499999999</v>
      </c>
      <c r="I30" s="50">
        <v>1249782.6499999999</v>
      </c>
      <c r="J30" s="50">
        <v>0</v>
      </c>
      <c r="K30" s="49" t="s">
        <v>34</v>
      </c>
      <c r="L30" s="49" t="s">
        <v>116</v>
      </c>
      <c r="M30" s="49" t="s">
        <v>67</v>
      </c>
      <c r="N30" s="48"/>
      <c r="Q30" s="3"/>
    </row>
    <row r="31" spans="1:20" ht="127.5">
      <c r="A31" s="44" t="s">
        <v>60</v>
      </c>
      <c r="B31" s="20" t="s">
        <v>26</v>
      </c>
      <c r="C31" s="20" t="s">
        <v>95</v>
      </c>
      <c r="D31" s="20" t="s">
        <v>81</v>
      </c>
      <c r="E31" s="55" t="s">
        <v>82</v>
      </c>
      <c r="F31" s="17">
        <v>1952700</v>
      </c>
      <c r="G31" s="17">
        <v>1952700</v>
      </c>
      <c r="H31" s="17">
        <v>1317789</v>
      </c>
      <c r="I31" s="17">
        <v>1317789</v>
      </c>
      <c r="J31" s="17">
        <v>0</v>
      </c>
      <c r="K31" s="60" t="s">
        <v>114</v>
      </c>
      <c r="L31" s="20" t="s">
        <v>116</v>
      </c>
      <c r="M31" s="20" t="s">
        <v>67</v>
      </c>
      <c r="N31" s="20"/>
      <c r="Q31" s="3"/>
    </row>
    <row r="32" spans="1:20" ht="102">
      <c r="A32" s="28" t="s">
        <v>27</v>
      </c>
      <c r="B32" s="28" t="s">
        <v>27</v>
      </c>
      <c r="C32" s="28" t="s">
        <v>27</v>
      </c>
      <c r="D32" s="28" t="s">
        <v>27</v>
      </c>
      <c r="E32" s="29" t="s">
        <v>28</v>
      </c>
      <c r="F32" s="17">
        <f>SUM(F16:F31)</f>
        <v>49347698.670000002</v>
      </c>
      <c r="G32" s="17">
        <f t="shared" ref="G32:J32" si="0">SUM(G16:G31)</f>
        <v>48440246.57</v>
      </c>
      <c r="H32" s="17">
        <f t="shared" si="0"/>
        <v>27327919.879999995</v>
      </c>
      <c r="I32" s="17">
        <f t="shared" si="0"/>
        <v>26028001.179999996</v>
      </c>
      <c r="J32" s="17">
        <f t="shared" si="0"/>
        <v>1299918.7</v>
      </c>
      <c r="K32" s="30" t="s">
        <v>27</v>
      </c>
      <c r="L32" s="30" t="s">
        <v>27</v>
      </c>
      <c r="M32" s="30">
        <v>60</v>
      </c>
      <c r="N32" s="30"/>
      <c r="O32" s="59">
        <f>J32+I32</f>
        <v>27327919.879999995</v>
      </c>
    </row>
    <row r="33" spans="1:14">
      <c r="B33" s="32"/>
      <c r="C33" s="33"/>
      <c r="D33" s="32"/>
      <c r="E33" s="32"/>
      <c r="F33" s="34"/>
      <c r="G33" s="34"/>
      <c r="H33" s="35"/>
      <c r="I33" s="34"/>
      <c r="J33" s="35"/>
      <c r="K33" s="36"/>
      <c r="L33" s="36"/>
      <c r="M33" s="37"/>
      <c r="N33" s="38"/>
    </row>
    <row r="34" spans="1:14" ht="26.25">
      <c r="A34" s="39" t="s">
        <v>35</v>
      </c>
      <c r="B34" s="40"/>
      <c r="C34" s="41"/>
      <c r="D34" s="41"/>
      <c r="E34" s="41"/>
    </row>
    <row r="35" spans="1:14" ht="26.25">
      <c r="A35" s="43" t="s">
        <v>36</v>
      </c>
      <c r="B35" s="41"/>
      <c r="C35" s="41"/>
      <c r="D35" s="41"/>
      <c r="E35" s="41"/>
      <c r="F35" s="43"/>
      <c r="G35" s="43"/>
      <c r="H35" s="43"/>
      <c r="I35" s="43"/>
      <c r="J35" s="43"/>
      <c r="K35" s="43"/>
    </row>
    <row r="36" spans="1:14" ht="26.25">
      <c r="A36" s="43" t="s">
        <v>37</v>
      </c>
      <c r="B36" s="41"/>
      <c r="C36" s="41"/>
      <c r="D36" s="41"/>
      <c r="E36" s="41"/>
    </row>
  </sheetData>
  <autoFilter ref="A3:N36" xr:uid="{00000000-0009-0000-0000-000000000000}"/>
  <sortState xmlns:xlrd2="http://schemas.microsoft.com/office/spreadsheetml/2017/richdata2" ref="A3:L5">
    <sortCondition descending="1" ref="K3:K5"/>
  </sortState>
  <mergeCells count="4">
    <mergeCell ref="A2:N2"/>
    <mergeCell ref="A13:N13"/>
    <mergeCell ref="A1:N1"/>
    <mergeCell ref="A8:N8"/>
  </mergeCells>
  <phoneticPr fontId="19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37" fitToHeight="0" orientation="landscape" r:id="rId1"/>
  <headerFooter>
    <oddFooter>Strona &amp;P z &amp;N</oddFooter>
  </headerFooter>
  <ignoredErrors>
    <ignoredError sqref="F15:K15 A15:D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5" t="s">
        <v>38</v>
      </c>
    </row>
    <row r="2" spans="1:1">
      <c r="A2" s="5" t="s">
        <v>39</v>
      </c>
    </row>
    <row r="3" spans="1:1">
      <c r="A3" s="5" t="s">
        <v>40</v>
      </c>
    </row>
    <row r="4" spans="1:1">
      <c r="A4" s="5" t="s">
        <v>41</v>
      </c>
    </row>
    <row r="5" spans="1:1">
      <c r="A5" s="5" t="s">
        <v>42</v>
      </c>
    </row>
    <row r="6" spans="1:1">
      <c r="A6" s="5" t="s">
        <v>43</v>
      </c>
    </row>
    <row r="7" spans="1:1">
      <c r="A7" s="5" t="s">
        <v>44</v>
      </c>
    </row>
    <row r="8" spans="1:1">
      <c r="A8" s="5" t="s">
        <v>45</v>
      </c>
    </row>
    <row r="9" spans="1:1">
      <c r="A9" s="5" t="s">
        <v>46</v>
      </c>
    </row>
    <row r="10" spans="1:1">
      <c r="A10" s="5" t="s">
        <v>47</v>
      </c>
    </row>
    <row r="11" spans="1:1">
      <c r="A11" s="5" t="s">
        <v>48</v>
      </c>
    </row>
    <row r="12" spans="1:1">
      <c r="A12" s="5" t="s">
        <v>49</v>
      </c>
    </row>
    <row r="13" spans="1:1">
      <c r="A13" s="5" t="s">
        <v>50</v>
      </c>
    </row>
    <row r="14" spans="1:1">
      <c r="A14" s="5" t="s">
        <v>51</v>
      </c>
    </row>
    <row r="15" spans="1:1">
      <c r="A15" s="5" t="s">
        <v>52</v>
      </c>
    </row>
    <row r="16" spans="1:1">
      <c r="A16" s="5" t="s">
        <v>53</v>
      </c>
    </row>
    <row r="17" spans="1:1">
      <c r="A17" t="s">
        <v>54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2B5989-BAD0-4602-990B-FEECCB466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Zał.nr 2 - 5.6_051 RWS</vt:lpstr>
      <vt:lpstr>Rewitalizacja</vt:lpstr>
      <vt:lpstr>'Zał.nr 2 - 5.6_051 RWS'!Obszar_wydruku</vt:lpstr>
      <vt:lpstr>rewitalizacja</vt:lpstr>
      <vt:lpstr>'Zał.nr 2 - 5.6_051 RWS'!Tytuły_wydruku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Dobrowolska Anna</cp:lastModifiedBy>
  <cp:revision/>
  <cp:lastPrinted>2025-05-08T12:03:38Z</cp:lastPrinted>
  <dcterms:created xsi:type="dcterms:W3CDTF">2016-04-12T10:40:23Z</dcterms:created>
  <dcterms:modified xsi:type="dcterms:W3CDTF">2025-07-31T12:12:40Z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