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abowska\Desktop\FEM\050_2.4\Zarząd\zmieniająca\na stronę\"/>
    </mc:Choice>
  </mc:AlternateContent>
  <xr:revisionPtr revIDLastSave="0" documentId="13_ncr:1_{F6195CFD-54C5-4345-9F14-0904D3086DBD}" xr6:coauthVersionLast="47" xr6:coauthVersionMax="47" xr10:uidLastSave="{00000000-0000-0000-0000-000000000000}"/>
  <bookViews>
    <workbookView minimized="1" xWindow="2070" yWindow="2445" windowWidth="16245" windowHeight="15180" tabRatio="589" xr2:uid="{00000000-000D-0000-FFFF-FFFF00000000}"/>
  </bookViews>
  <sheets>
    <sheet name="Zał. nr 1 - 2.4_50 RMR" sheetId="4" r:id="rId1"/>
  </sheets>
  <definedNames>
    <definedName name="_xlnm._FilterDatabase" localSheetId="0" hidden="1">'Zał. nr 1 - 2.4_50 RMR'!$A$3:$P$63</definedName>
    <definedName name="kurs" localSheetId="0">'Zał. nr 1 - 2.4_50 RMR'!#REF!</definedName>
    <definedName name="kurs">#REF!</definedName>
    <definedName name="_xlnm.Print_Area" localSheetId="0">'Zał. nr 1 - 2.4_50 RMR'!$A$1:$P$63</definedName>
    <definedName name="projkekty">#REF!</definedName>
    <definedName name="rewitalizacja">#REF!</definedName>
    <definedName name="_xlnm.Print_Titles" localSheetId="0">'Zał. nr 1 - 2.4_50 RMR'!$3:$3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4" l="1"/>
  <c r="I36" i="4"/>
  <c r="H36" i="4"/>
  <c r="G36" i="4"/>
  <c r="F36" i="4"/>
  <c r="J31" i="4"/>
  <c r="I31" i="4"/>
  <c r="H31" i="4"/>
  <c r="G31" i="4"/>
  <c r="F31" i="4"/>
  <c r="J26" i="4"/>
  <c r="I26" i="4"/>
  <c r="H26" i="4"/>
  <c r="G26" i="4"/>
  <c r="F26" i="4"/>
  <c r="L25" i="4"/>
  <c r="I14" i="4"/>
  <c r="H14" i="4"/>
  <c r="G14" i="4"/>
  <c r="F14" i="4"/>
  <c r="G9" i="4"/>
  <c r="H9" i="4"/>
  <c r="I9" i="4"/>
  <c r="J9" i="4"/>
  <c r="F9" i="4"/>
  <c r="L8" i="4"/>
  <c r="L7" i="4"/>
  <c r="L6" i="4"/>
  <c r="L5" i="4"/>
  <c r="J14" i="4"/>
  <c r="L19" i="4"/>
  <c r="G20" i="4" l="1"/>
  <c r="J20" i="4"/>
  <c r="F20" i="4" l="1"/>
  <c r="H20" i="4"/>
  <c r="I20" i="4" l="1"/>
</calcChain>
</file>

<file path=xl/sharedStrings.xml><?xml version="1.0" encoding="utf-8"?>
<sst xmlns="http://schemas.openxmlformats.org/spreadsheetml/2006/main" count="305" uniqueCount="74">
  <si>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</si>
  <si>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</si>
  <si>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</si>
  <si>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</si>
  <si>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</si>
  <si>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</si>
  <si>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</si>
  <si>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</si>
  <si>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</si>
  <si>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</si>
  <si>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</si>
  <si>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</si>
  <si>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</si>
  <si>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Kryterium rozstrzygające 
Zagospodarowanie wód opadowych</t>
  </si>
  <si>
    <t xml:space="preserve">Kryterium rozstrzygające 
Stan przygotowania projektu do realizacji 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</si>
  <si>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</si>
  <si>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</si>
  <si>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</si>
  <si>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</si>
  <si>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</si>
  <si>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</si>
  <si>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</si>
  <si>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</si>
  <si>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</si>
  <si>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</si>
  <si>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</si>
  <si>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</si>
  <si>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</si>
  <si>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</si>
  <si>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</si>
  <si>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</si>
  <si>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</si>
  <si>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</si>
  <si>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</si>
  <si>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Nie dotyczy</t>
  </si>
  <si>
    <t>Brak danych</t>
  </si>
  <si>
    <t>Próg wyczerpania alokacji***</t>
  </si>
  <si>
    <t>FEMA.02.04-IP.01-075N/24</t>
  </si>
  <si>
    <t>Gmina Raciąż</t>
  </si>
  <si>
    <t>Budowa zbiornika wodnego "Kraszewo" na rzece Raciążnicy</t>
  </si>
  <si>
    <t>FEMA.02.04-IP.01-07BD/24</t>
  </si>
  <si>
    <t>Gmina Przasnysz</t>
  </si>
  <si>
    <t>Rozbudowa zbiornika w Karwaczu</t>
  </si>
  <si>
    <t>FEMA.02.04-IP.01-06HV/24</t>
  </si>
  <si>
    <t>Gmina Opinogóra Górna</t>
  </si>
  <si>
    <t>Budowa zbiornika retencyjnego wód opadowych w miejscowości Kołaczków</t>
  </si>
  <si>
    <t>FEMA.02.04-IP.01-07C0/24</t>
  </si>
  <si>
    <t>Gmina Paprotnia</t>
  </si>
  <si>
    <t>Odbudowa zbiornika wodnego na działce nr ewid. 134 w m. Skwierczyn Lacki, gm. Paprotnia.</t>
  </si>
  <si>
    <t>SUMA:</t>
  </si>
  <si>
    <t>Projekty, które nie spełniły kryteriów wyboru projektów lub nie uzyskały wymaganej liczby punktów</t>
  </si>
  <si>
    <t>FEMA.02.04-IP.01-07DQ/24</t>
  </si>
  <si>
    <t>Powiat Przasnyski</t>
  </si>
  <si>
    <t>Uszczelnienie istniejącego zbiornika retencyjnego z dojazdem technicznym w mieście Chorzele</t>
  </si>
  <si>
    <t>60</t>
  </si>
  <si>
    <t>Negatywna ocena formalna</t>
  </si>
  <si>
    <t>FEMA.02.04-IP.01-07BM/24</t>
  </si>
  <si>
    <t>Państwowe Gospodarstwo Wodne Wody Polskie</t>
  </si>
  <si>
    <t>Remont pompowni nr 1 i śluz wałowych nr 1, 2 i 3 w miejscowości Pułtusk, pow. pułtuski - Remont pompowni nr 1 w Pułtusku</t>
  </si>
  <si>
    <t>Negatywna ocena merytoryczna szczegółowa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</si>
  <si>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</si>
  <si>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</si>
  <si>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</si>
  <si>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Wyniki oceny projektów, złożonych w ramach naboru konkurencyjnego nr FEMA.02.04-IP.01-050/24, Priorytet II „Fundusze Europejskie na zielony rozwój Mazowsza” dla Działania 2.4 „Dostosowanie do zmian klimatu”, Typ projektów: „Zwiększanie ochrony przeciwpowodziowej i ograniczenie skutków suszy poprzez retencjonowanie wód opadowych”  Funduszy Europejskich dla Mazowsza 2021-2027- Region Mazowiecki Regionalny</t>
  </si>
  <si>
    <t xml:space="preserve">Wyniki oceny projektów, złożonych w ramach naboru konkurencyjnego nr FEMA.02.04-IP.01-050/24, Priorytet II „Fundusze Europejskie na zielony rozwój Mazowsza” dla Działania 2.4 „Dostosowanie do zmian klimatu”, Typ projektów: „Zwiększanie ochrony przeciwpowodziowej i ograniczenie skutków suszy poprzez retencjonowanie wód opadowych”  Funduszy Europejskich dla Mazowsza 2021-2027- Region Warszawski Stołeczny </t>
  </si>
  <si>
    <t>Projekty skierowane do dofinansowania w sposób konkurencyjny w ramach  Funduszy Europejskich dla Mazowsza 2021-2027</t>
  </si>
  <si>
    <t>FEMA.02.04-IP.01-07DU/24</t>
  </si>
  <si>
    <t>GMINA GRODZISK MAZOWIECKI</t>
  </si>
  <si>
    <t>Zwiększenie pojemności retencyjnej poprzez rekultywację istniejącego zbiornika oraz zwiększenie lesistości  w miejscowości Szczęsne w gminie Grodzisk Mazowiecki</t>
  </si>
  <si>
    <t>Wnioskowane dofinansowanie (BP)</t>
  </si>
  <si>
    <t>FEMA.02.04-IP.01-07B3/24</t>
  </si>
  <si>
    <t>Gmina Mrozy</t>
  </si>
  <si>
    <t>Budowa zbiornika retencyjnego przeciwpowodziowego na terenie Gminy Mrozy na rzece Witówka II.</t>
  </si>
  <si>
    <r>
      <t xml:space="preserve">Procent maksymalnej liczby punktów możliwych do uzyskania </t>
    </r>
    <r>
      <rPr>
        <sz val="20"/>
        <color rgb="FF000000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</si>
</sst>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color theme="0"/>
      <name val="Arial"/>
      <family val="2"/>
      <charset val="238"/>
    </font>
    <font>
      <sz val="2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theme="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95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164" fontId="19" fillId="0" borderId="0" xfId="0" applyNumberFormat="1" applyFont="1"/>
    <xf numFmtId="10" fontId="19" fillId="0" borderId="0" xfId="0" applyNumberFormat="1" applyFont="1"/>
    <xf numFmtId="0" fontId="19" fillId="34" borderId="0" xfId="0" applyFont="1" applyFill="1"/>
    <xf numFmtId="44" fontId="19" fillId="0" borderId="0" xfId="0" applyNumberFormat="1" applyFont="1"/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/>
    </xf>
    <xf numFmtId="49" fontId="22" fillId="33" borderId="19" xfId="0" applyNumberFormat="1" applyFont="1" applyFill="1" applyBorder="1" applyAlignment="1">
      <alignment horizontal="center" vertical="center"/>
    </xf>
    <xf numFmtId="49" fontId="22" fillId="33" borderId="16" xfId="0" applyNumberFormat="1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 wrapText="1"/>
    </xf>
    <xf numFmtId="44" fontId="24" fillId="34" borderId="10" xfId="0" applyNumberFormat="1" applyFont="1" applyFill="1" applyBorder="1" applyAlignment="1">
      <alignment horizontal="center" vertical="center" wrapText="1"/>
    </xf>
    <xf numFmtId="8" fontId="24" fillId="34" borderId="10" xfId="0" applyNumberFormat="1" applyFont="1" applyFill="1" applyBorder="1" applyAlignment="1">
      <alignment horizontal="center" vertical="center" wrapText="1"/>
    </xf>
    <xf numFmtId="10" fontId="24" fillId="34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0" fontId="25" fillId="0" borderId="10" xfId="1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 wrapText="1"/>
    </xf>
    <xf numFmtId="49" fontId="22" fillId="33" borderId="16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65" fontId="22" fillId="0" borderId="20" xfId="0" applyNumberFormat="1" applyFont="1" applyBorder="1" applyAlignment="1">
      <alignment horizontal="center" vertical="center" wrapText="1"/>
    </xf>
    <xf numFmtId="10" fontId="22" fillId="0" borderId="15" xfId="1" applyNumberFormat="1" applyFont="1" applyFill="1" applyBorder="1" applyAlignment="1">
      <alignment horizontal="center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5" fontId="22" fillId="34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center" vertical="center"/>
    </xf>
    <xf numFmtId="10" fontId="25" fillId="0" borderId="0" xfId="1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2" fillId="0" borderId="0" xfId="0" applyFont="1"/>
    <xf numFmtId="0" fontId="27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" fontId="24" fillId="35" borderId="10" xfId="0" applyNumberFormat="1" applyFont="1" applyFill="1" applyBorder="1" applyAlignment="1">
      <alignment horizontal="center" vertical="center" wrapText="1"/>
    </xf>
    <xf numFmtId="10" fontId="24" fillId="35" borderId="10" xfId="0" applyNumberFormat="1" applyFont="1" applyFill="1" applyBorder="1" applyAlignment="1">
      <alignment horizontal="center" vertical="center" wrapText="1"/>
    </xf>
    <xf numFmtId="1" fontId="24" fillId="35" borderId="17" xfId="0" applyNumberFormat="1" applyFont="1" applyFill="1" applyBorder="1" applyAlignment="1">
      <alignment horizontal="center" vertical="center" wrapText="1"/>
    </xf>
    <xf numFmtId="165" fontId="24" fillId="34" borderId="10" xfId="0" applyNumberFormat="1" applyFont="1" applyFill="1" applyBorder="1" applyAlignment="1">
      <alignment horizontal="center" vertical="center" wrapText="1"/>
    </xf>
    <xf numFmtId="1" fontId="24" fillId="34" borderId="10" xfId="0" applyNumberFormat="1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44" fontId="24" fillId="35" borderId="10" xfId="0" applyNumberFormat="1" applyFont="1" applyFill="1" applyBorder="1" applyAlignment="1">
      <alignment horizontal="center" vertical="center" wrapText="1"/>
    </xf>
    <xf numFmtId="165" fontId="24" fillId="35" borderId="20" xfId="0" applyNumberFormat="1" applyFont="1" applyFill="1" applyBorder="1" applyAlignment="1">
      <alignment horizontal="center" vertical="center" wrapText="1"/>
    </xf>
    <xf numFmtId="2" fontId="25" fillId="0" borderId="15" xfId="0" applyNumberFormat="1" applyFont="1" applyBorder="1" applyAlignment="1">
      <alignment horizontal="center" vertical="center" wrapText="1"/>
    </xf>
    <xf numFmtId="165" fontId="24" fillId="35" borderId="10" xfId="0" applyNumberFormat="1" applyFont="1" applyFill="1" applyBorder="1" applyAlignment="1">
      <alignment horizontal="center" vertical="center" wrapText="1"/>
    </xf>
    <xf numFmtId="1" fontId="24" fillId="35" borderId="10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1" fontId="25" fillId="0" borderId="21" xfId="0" applyNumberFormat="1" applyFont="1" applyBorder="1" applyAlignment="1">
      <alignment horizontal="center" vertical="center" wrapText="1"/>
    </xf>
    <xf numFmtId="1" fontId="25" fillId="0" borderId="13" xfId="0" applyNumberFormat="1" applyFont="1" applyBorder="1" applyAlignment="1">
      <alignment horizontal="center" vertical="center" wrapText="1"/>
    </xf>
    <xf numFmtId="1" fontId="25" fillId="0" borderId="22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165" fontId="24" fillId="0" borderId="0" xfId="0" applyNumberFormat="1" applyFont="1" applyBorder="1" applyAlignment="1">
      <alignment horizontal="center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vertical="center" wrapText="1"/>
    </xf>
    <xf numFmtId="10" fontId="25" fillId="0" borderId="0" xfId="1" applyNumberFormat="1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49" fontId="22" fillId="0" borderId="23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 wrapText="1"/>
    </xf>
    <xf numFmtId="165" fontId="22" fillId="0" borderId="25" xfId="0" applyNumberFormat="1" applyFont="1" applyBorder="1" applyAlignment="1">
      <alignment horizontal="center" vertical="center"/>
    </xf>
    <xf numFmtId="2" fontId="22" fillId="0" borderId="25" xfId="0" applyNumberFormat="1" applyFont="1" applyBorder="1" applyAlignment="1">
      <alignment horizontal="center" vertical="center"/>
    </xf>
    <xf numFmtId="10" fontId="22" fillId="0" borderId="26" xfId="1" applyNumberFormat="1" applyFont="1" applyFill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49" fontId="22" fillId="33" borderId="0" xfId="0" applyNumberFormat="1" applyFont="1" applyFill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8" fontId="24" fillId="0" borderId="10" xfId="0" applyNumberFormat="1" applyFont="1" applyBorder="1" applyAlignment="1">
      <alignment horizontal="center" vertical="center" wrapText="1"/>
    </xf>
    <xf numFmtId="7" fontId="22" fillId="0" borderId="17" xfId="0" applyNumberFormat="1" applyFont="1" applyBorder="1" applyAlignment="1">
      <alignment horizontal="center" vertical="center" wrapText="1"/>
    </xf>
    <xf numFmtId="2" fontId="25" fillId="0" borderId="17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"/>
  <sheetViews>
    <sheetView showGridLines="0" tabSelected="1" view="pageBreakPreview" topLeftCell="A27" zoomScale="50" zoomScaleNormal="66" zoomScaleSheetLayoutView="50" workbookViewId="0">
      <selection activeCell="P28" sqref="P28"/>
    </sheetView>
  </sheetViews>
  <sheetFormatPr defaultColWidth="8.75" defaultRowHeight="25.5"/>
  <cols>
    <col min="1" max="1" width="7.125" style="44" customWidth="1"/>
    <col min="2" max="2" width="23" style="44" customWidth="1"/>
    <col min="3" max="3" width="26.875" style="43" customWidth="1"/>
    <col min="4" max="5" width="56.25" style="43" customWidth="1"/>
    <col min="6" max="6" width="30.75" style="43" customWidth="1"/>
    <col min="7" max="7" width="29.5" style="43" customWidth="1"/>
    <col min="8" max="8" width="29.125" style="43" customWidth="1"/>
    <col min="9" max="9" width="29.25" style="43" customWidth="1"/>
    <col min="10" max="10" width="27.75" style="43" customWidth="1"/>
    <col min="11" max="11" width="16" style="43" customWidth="1"/>
    <col min="12" max="14" width="24.375" style="41" customWidth="1"/>
    <col min="15" max="15" width="20.125" style="41" customWidth="1"/>
    <col min="16" max="16" width="24" style="41" customWidth="1"/>
    <col min="17" max="17" width="25.75" style="2" customWidth="1"/>
    <col min="18" max="18" width="2.375" style="2" customWidth="1"/>
    <col min="19" max="19" width="19.25" style="2" customWidth="1"/>
    <col min="20" max="20" width="8.75" style="2"/>
    <col min="21" max="21" width="25.75" style="2" customWidth="1"/>
    <col min="22" max="22" width="8.75" style="2"/>
    <col min="23" max="23" width="9.375" style="2" bestFit="1" customWidth="1"/>
    <col min="24" max="25" width="9.125" style="2" bestFit="1" customWidth="1"/>
    <col min="26" max="16384" width="8.75" style="2"/>
  </cols>
  <sheetData>
    <row r="1" spans="1:19" ht="81" customHeight="1">
      <c r="A1" s="56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1"/>
    </row>
    <row r="2" spans="1:19" ht="26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</row>
    <row r="3" spans="1:19" ht="183.7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7" t="s">
        <v>16</v>
      </c>
      <c r="Q3" s="1"/>
    </row>
    <row r="4" spans="1:19">
      <c r="A4" s="9" t="s">
        <v>17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1" t="s">
        <v>28</v>
      </c>
      <c r="M4" s="10" t="s">
        <v>29</v>
      </c>
      <c r="N4" s="11" t="s">
        <v>30</v>
      </c>
      <c r="O4" s="10" t="s">
        <v>31</v>
      </c>
      <c r="P4" s="11" t="s">
        <v>32</v>
      </c>
    </row>
    <row r="5" spans="1:19" ht="127.5">
      <c r="A5" s="12">
        <v>1</v>
      </c>
      <c r="B5" s="12" t="s">
        <v>33</v>
      </c>
      <c r="C5" s="12" t="s">
        <v>37</v>
      </c>
      <c r="D5" s="12" t="s">
        <v>38</v>
      </c>
      <c r="E5" s="12" t="s">
        <v>39</v>
      </c>
      <c r="F5" s="13">
        <v>74593402.019999996</v>
      </c>
      <c r="G5" s="13">
        <v>61084360.710000001</v>
      </c>
      <c r="H5" s="14">
        <v>51921706.579999998</v>
      </c>
      <c r="I5" s="13">
        <v>51921706.579999998</v>
      </c>
      <c r="J5" s="48">
        <v>0</v>
      </c>
      <c r="K5" s="49">
        <v>34</v>
      </c>
      <c r="L5" s="15">
        <f>K5/49</f>
        <v>0.69387755102040816</v>
      </c>
      <c r="M5" s="49">
        <v>5</v>
      </c>
      <c r="N5" s="49">
        <v>7</v>
      </c>
      <c r="O5" s="12">
        <v>60</v>
      </c>
      <c r="P5" s="12"/>
    </row>
    <row r="6" spans="1:19" ht="127.5">
      <c r="A6" s="16">
        <v>2</v>
      </c>
      <c r="B6" s="16" t="s">
        <v>33</v>
      </c>
      <c r="C6" s="16" t="s">
        <v>40</v>
      </c>
      <c r="D6" s="16" t="s">
        <v>41</v>
      </c>
      <c r="E6" s="16" t="s">
        <v>42</v>
      </c>
      <c r="F6" s="17">
        <v>12009999.51</v>
      </c>
      <c r="G6" s="17">
        <v>8308892.5099999998</v>
      </c>
      <c r="H6" s="17">
        <v>7062558.6299999999</v>
      </c>
      <c r="I6" s="17">
        <v>7062558.6299999999</v>
      </c>
      <c r="J6" s="18">
        <v>0</v>
      </c>
      <c r="K6" s="45">
        <v>30</v>
      </c>
      <c r="L6" s="46">
        <f t="shared" ref="L6" si="0">K6/49</f>
        <v>0.61224489795918369</v>
      </c>
      <c r="M6" s="45">
        <v>2</v>
      </c>
      <c r="N6" s="45">
        <v>0</v>
      </c>
      <c r="O6" s="16">
        <v>60</v>
      </c>
      <c r="P6" s="16"/>
    </row>
    <row r="7" spans="1:19" ht="127.5">
      <c r="A7" s="12">
        <v>3</v>
      </c>
      <c r="B7" s="12" t="s">
        <v>33</v>
      </c>
      <c r="C7" s="12" t="s">
        <v>43</v>
      </c>
      <c r="D7" s="12" t="s">
        <v>44</v>
      </c>
      <c r="E7" s="12" t="s">
        <v>45</v>
      </c>
      <c r="F7" s="13">
        <v>1657798.16</v>
      </c>
      <c r="G7" s="13">
        <v>1657798.16</v>
      </c>
      <c r="H7" s="14">
        <v>1409128.41</v>
      </c>
      <c r="I7" s="13">
        <v>1409128.41</v>
      </c>
      <c r="J7" s="48">
        <v>0</v>
      </c>
      <c r="K7" s="49">
        <v>27</v>
      </c>
      <c r="L7" s="15">
        <f>K7/49</f>
        <v>0.55102040816326525</v>
      </c>
      <c r="M7" s="49">
        <v>5</v>
      </c>
      <c r="N7" s="49">
        <v>0</v>
      </c>
      <c r="O7" s="12">
        <v>60</v>
      </c>
      <c r="P7" s="12"/>
    </row>
    <row r="8" spans="1:19" ht="127.5">
      <c r="A8" s="50">
        <v>4</v>
      </c>
      <c r="B8" s="50" t="s">
        <v>33</v>
      </c>
      <c r="C8" s="50" t="s">
        <v>46</v>
      </c>
      <c r="D8" s="50" t="s">
        <v>47</v>
      </c>
      <c r="E8" s="50" t="s">
        <v>48</v>
      </c>
      <c r="F8" s="51">
        <v>689574.42</v>
      </c>
      <c r="G8" s="51">
        <v>689574.42</v>
      </c>
      <c r="H8" s="51">
        <v>586138.23</v>
      </c>
      <c r="I8" s="51">
        <v>586138.23</v>
      </c>
      <c r="J8" s="54">
        <v>0</v>
      </c>
      <c r="K8" s="55">
        <v>27</v>
      </c>
      <c r="L8" s="46">
        <f t="shared" ref="L8" si="1">K8/49</f>
        <v>0.55102040816326525</v>
      </c>
      <c r="M8" s="47">
        <v>2</v>
      </c>
      <c r="N8" s="47">
        <v>0</v>
      </c>
      <c r="O8" s="50">
        <v>60</v>
      </c>
      <c r="P8" s="50"/>
    </row>
    <row r="9" spans="1:19" ht="98.45" customHeight="1">
      <c r="A9" s="65" t="s">
        <v>35</v>
      </c>
      <c r="B9" s="66"/>
      <c r="C9" s="66"/>
      <c r="D9" s="66"/>
      <c r="E9" s="67"/>
      <c r="F9" s="17">
        <f>SUM(F5:F8)</f>
        <v>88950774.109999999</v>
      </c>
      <c r="G9" s="17">
        <f t="shared" ref="G9:J9" si="2">SUM(G5:G8)</f>
        <v>71740625.799999997</v>
      </c>
      <c r="H9" s="17">
        <f t="shared" si="2"/>
        <v>60979531.849999994</v>
      </c>
      <c r="I9" s="17">
        <f t="shared" si="2"/>
        <v>60979531.849999994</v>
      </c>
      <c r="J9" s="54">
        <f t="shared" si="2"/>
        <v>0</v>
      </c>
      <c r="K9" s="62" t="s">
        <v>35</v>
      </c>
      <c r="L9" s="63"/>
      <c r="M9" s="63"/>
      <c r="N9" s="63"/>
      <c r="O9" s="63"/>
      <c r="P9" s="64"/>
      <c r="Q9" s="6"/>
      <c r="S9" s="3"/>
    </row>
    <row r="10" spans="1:19" ht="26.25">
      <c r="A10" s="60" t="s">
        <v>36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4"/>
      <c r="S10" s="3"/>
    </row>
    <row r="11" spans="1:19" ht="183.75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8" t="s">
        <v>12</v>
      </c>
      <c r="M11" s="8" t="s">
        <v>13</v>
      </c>
      <c r="N11" s="8" t="s">
        <v>14</v>
      </c>
      <c r="O11" s="8" t="s">
        <v>15</v>
      </c>
      <c r="P11" s="7" t="s">
        <v>16</v>
      </c>
      <c r="Q11" s="6"/>
      <c r="S11" s="3"/>
    </row>
    <row r="12" spans="1:19">
      <c r="A12" s="23" t="s">
        <v>17</v>
      </c>
      <c r="B12" s="24" t="s">
        <v>18</v>
      </c>
      <c r="C12" s="25" t="s">
        <v>19</v>
      </c>
      <c r="D12" s="26" t="s">
        <v>20</v>
      </c>
      <c r="E12" s="24" t="s">
        <v>21</v>
      </c>
      <c r="F12" s="25" t="s">
        <v>22</v>
      </c>
      <c r="G12" s="25" t="s">
        <v>23</v>
      </c>
      <c r="H12" s="25" t="s">
        <v>24</v>
      </c>
      <c r="I12" s="25" t="s">
        <v>25</v>
      </c>
      <c r="J12" s="25" t="s">
        <v>26</v>
      </c>
      <c r="K12" s="25" t="s">
        <v>27</v>
      </c>
      <c r="L12" s="25" t="s">
        <v>28</v>
      </c>
      <c r="M12" s="25" t="s">
        <v>29</v>
      </c>
      <c r="N12" s="25" t="s">
        <v>30</v>
      </c>
      <c r="O12" s="25" t="s">
        <v>31</v>
      </c>
      <c r="P12" s="25" t="s">
        <v>32</v>
      </c>
      <c r="Q12" s="4"/>
      <c r="S12" s="3"/>
    </row>
    <row r="13" spans="1:19" ht="127.5">
      <c r="A13" s="12">
        <v>1</v>
      </c>
      <c r="B13" s="12" t="s">
        <v>33</v>
      </c>
      <c r="C13" s="12" t="s">
        <v>34</v>
      </c>
      <c r="D13" s="12" t="s">
        <v>34</v>
      </c>
      <c r="E13" s="12" t="s">
        <v>34</v>
      </c>
      <c r="F13" s="12" t="s">
        <v>34</v>
      </c>
      <c r="G13" s="12" t="s">
        <v>34</v>
      </c>
      <c r="H13" s="12" t="s">
        <v>34</v>
      </c>
      <c r="I13" s="12" t="s">
        <v>34</v>
      </c>
      <c r="J13" s="12" t="s">
        <v>34</v>
      </c>
      <c r="K13" s="12" t="s">
        <v>34</v>
      </c>
      <c r="L13" s="12" t="s">
        <v>34</v>
      </c>
      <c r="M13" s="12" t="s">
        <v>34</v>
      </c>
      <c r="N13" s="12" t="s">
        <v>34</v>
      </c>
      <c r="O13" s="12" t="s">
        <v>34</v>
      </c>
      <c r="P13" s="12"/>
      <c r="Q13" s="4"/>
      <c r="S13" s="3"/>
    </row>
    <row r="14" spans="1:19" ht="102">
      <c r="A14" s="19" t="s">
        <v>35</v>
      </c>
      <c r="B14" s="19" t="s">
        <v>35</v>
      </c>
      <c r="C14" s="19" t="s">
        <v>35</v>
      </c>
      <c r="D14" s="19" t="s">
        <v>35</v>
      </c>
      <c r="E14" s="20" t="s">
        <v>49</v>
      </c>
      <c r="F14" s="54">
        <f t="shared" ref="F14:I14" si="3">SUM(F10:F13)</f>
        <v>0</v>
      </c>
      <c r="G14" s="54">
        <f t="shared" si="3"/>
        <v>0</v>
      </c>
      <c r="H14" s="54">
        <f t="shared" si="3"/>
        <v>0</v>
      </c>
      <c r="I14" s="54">
        <f t="shared" si="3"/>
        <v>0</v>
      </c>
      <c r="J14" s="52">
        <f>SUM(J13:J13)</f>
        <v>0</v>
      </c>
      <c r="K14" s="53" t="s">
        <v>35</v>
      </c>
      <c r="L14" s="21" t="s">
        <v>35</v>
      </c>
      <c r="M14" s="21"/>
      <c r="N14" s="21"/>
      <c r="O14" s="22" t="s">
        <v>35</v>
      </c>
      <c r="P14" s="21" t="s">
        <v>35</v>
      </c>
      <c r="Q14" s="6"/>
      <c r="S14" s="3"/>
    </row>
    <row r="15" spans="1:19" ht="26.25">
      <c r="A15" s="60" t="s">
        <v>50</v>
      </c>
      <c r="B15" s="60"/>
      <c r="C15" s="60"/>
      <c r="D15" s="60"/>
      <c r="E15" s="60"/>
      <c r="F15" s="60"/>
      <c r="G15" s="60"/>
      <c r="H15" s="60"/>
      <c r="I15" s="60"/>
      <c r="J15" s="61"/>
      <c r="K15" s="60"/>
      <c r="L15" s="60"/>
      <c r="M15" s="60"/>
      <c r="N15" s="60"/>
      <c r="O15" s="60"/>
      <c r="P15" s="60"/>
      <c r="S15" s="3"/>
    </row>
    <row r="16" spans="1:19" ht="183.75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  <c r="N16" s="8" t="s">
        <v>14</v>
      </c>
      <c r="O16" s="8" t="s">
        <v>15</v>
      </c>
      <c r="P16" s="7" t="s">
        <v>16</v>
      </c>
      <c r="Q16" s="1"/>
    </row>
    <row r="17" spans="1:33">
      <c r="A17" s="23" t="s">
        <v>17</v>
      </c>
      <c r="B17" s="26" t="s">
        <v>18</v>
      </c>
      <c r="C17" s="26" t="s">
        <v>19</v>
      </c>
      <c r="D17" s="26" t="s">
        <v>20</v>
      </c>
      <c r="E17" s="26" t="s">
        <v>21</v>
      </c>
      <c r="F17" s="26" t="s">
        <v>22</v>
      </c>
      <c r="G17" s="26" t="s">
        <v>23</v>
      </c>
      <c r="H17" s="26" t="s">
        <v>24</v>
      </c>
      <c r="I17" s="26" t="s">
        <v>25</v>
      </c>
      <c r="J17" s="26" t="s">
        <v>26</v>
      </c>
      <c r="K17" s="26" t="s">
        <v>27</v>
      </c>
      <c r="L17" s="27" t="s">
        <v>28</v>
      </c>
      <c r="M17" s="24" t="s">
        <v>29</v>
      </c>
      <c r="N17" s="24" t="s">
        <v>30</v>
      </c>
      <c r="O17" s="26" t="s">
        <v>31</v>
      </c>
      <c r="P17" s="27" t="s">
        <v>32</v>
      </c>
    </row>
    <row r="18" spans="1:33" ht="127.5">
      <c r="A18" s="28" t="s">
        <v>21</v>
      </c>
      <c r="B18" s="28" t="s">
        <v>33</v>
      </c>
      <c r="C18" s="16" t="s">
        <v>51</v>
      </c>
      <c r="D18" s="16" t="s">
        <v>52</v>
      </c>
      <c r="E18" s="29" t="s">
        <v>53</v>
      </c>
      <c r="F18" s="18">
        <v>13838846.439999999</v>
      </c>
      <c r="G18" s="18">
        <v>13838846.439999999</v>
      </c>
      <c r="H18" s="18">
        <v>11763019.449999999</v>
      </c>
      <c r="I18" s="18">
        <v>11763019.449999999</v>
      </c>
      <c r="J18" s="30">
        <v>0</v>
      </c>
      <c r="K18" s="16" t="s">
        <v>55</v>
      </c>
      <c r="L18" s="31" t="s">
        <v>34</v>
      </c>
      <c r="M18" s="31"/>
      <c r="N18" s="31"/>
      <c r="O18" s="28" t="s">
        <v>54</v>
      </c>
      <c r="P18" s="16"/>
    </row>
    <row r="19" spans="1:33" s="5" customFormat="1" ht="127.5">
      <c r="A19" s="32" t="s">
        <v>22</v>
      </c>
      <c r="B19" s="12" t="s">
        <v>33</v>
      </c>
      <c r="C19" s="12" t="s">
        <v>56</v>
      </c>
      <c r="D19" s="12" t="s">
        <v>57</v>
      </c>
      <c r="E19" s="12" t="s">
        <v>58</v>
      </c>
      <c r="F19" s="33">
        <v>7137752.1299999999</v>
      </c>
      <c r="G19" s="33">
        <v>7137752.1299999999</v>
      </c>
      <c r="H19" s="33">
        <v>6067089.2999999998</v>
      </c>
      <c r="I19" s="33">
        <v>6067089.2999999998</v>
      </c>
      <c r="J19" s="33">
        <v>0</v>
      </c>
      <c r="K19" s="12">
        <v>19</v>
      </c>
      <c r="L19" s="15">
        <f>K19/49</f>
        <v>0.38775510204081631</v>
      </c>
      <c r="M19" s="15"/>
      <c r="N19" s="15"/>
      <c r="O19" s="12">
        <v>60</v>
      </c>
      <c r="P19" s="12" t="s">
        <v>59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02">
      <c r="A20" s="19" t="s">
        <v>35</v>
      </c>
      <c r="B20" s="19" t="s">
        <v>35</v>
      </c>
      <c r="C20" s="19" t="s">
        <v>35</v>
      </c>
      <c r="D20" s="19" t="s">
        <v>35</v>
      </c>
      <c r="E20" s="20" t="s">
        <v>49</v>
      </c>
      <c r="F20" s="18">
        <f>SUM(F18:F19)</f>
        <v>20976598.57</v>
      </c>
      <c r="G20" s="18">
        <f>SUM(G18:G19)</f>
        <v>20976598.57</v>
      </c>
      <c r="H20" s="18">
        <f>SUM(H18:H19)</f>
        <v>17830108.75</v>
      </c>
      <c r="I20" s="18">
        <f>SUM(I18:I19)</f>
        <v>17830108.75</v>
      </c>
      <c r="J20" s="34">
        <f>SUM(J18:J19)</f>
        <v>0</v>
      </c>
      <c r="K20" s="35" t="s">
        <v>35</v>
      </c>
      <c r="L20" s="21" t="s">
        <v>35</v>
      </c>
      <c r="M20" s="21"/>
      <c r="N20" s="21"/>
      <c r="O20" s="19" t="s">
        <v>35</v>
      </c>
      <c r="P20" s="21" t="s">
        <v>35</v>
      </c>
    </row>
    <row r="21" spans="1:33" ht="26.25">
      <c r="A21" s="56" t="s">
        <v>64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  <c r="O21" s="68"/>
      <c r="P21" s="73"/>
    </row>
    <row r="22" spans="1:33" ht="26.25">
      <c r="A22" s="59" t="s">
        <v>65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8"/>
      <c r="P22" s="73"/>
    </row>
    <row r="23" spans="1:33" ht="183">
      <c r="A23" s="7" t="s">
        <v>1</v>
      </c>
      <c r="B23" s="7"/>
      <c r="C23" s="7" t="s">
        <v>3</v>
      </c>
      <c r="D23" s="7" t="s">
        <v>4</v>
      </c>
      <c r="E23" s="74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7" t="s">
        <v>10</v>
      </c>
      <c r="K23" s="75" t="s">
        <v>11</v>
      </c>
      <c r="L23" s="76" t="s">
        <v>73</v>
      </c>
      <c r="M23" s="8" t="s">
        <v>15</v>
      </c>
      <c r="N23" s="7" t="s">
        <v>16</v>
      </c>
      <c r="O23" s="68"/>
      <c r="P23" s="73"/>
    </row>
    <row r="24" spans="1:33">
      <c r="A24" s="9" t="s">
        <v>17</v>
      </c>
      <c r="B24" s="10" t="s">
        <v>18</v>
      </c>
      <c r="C24" s="10" t="s">
        <v>19</v>
      </c>
      <c r="D24" s="10" t="s">
        <v>20</v>
      </c>
      <c r="E24" s="10" t="s">
        <v>21</v>
      </c>
      <c r="F24" s="10" t="s">
        <v>22</v>
      </c>
      <c r="G24" s="10" t="s">
        <v>23</v>
      </c>
      <c r="H24" s="10" t="s">
        <v>24</v>
      </c>
      <c r="I24" s="10" t="s">
        <v>25</v>
      </c>
      <c r="J24" s="10" t="s">
        <v>26</v>
      </c>
      <c r="K24" s="10" t="s">
        <v>27</v>
      </c>
      <c r="L24" s="11" t="s">
        <v>28</v>
      </c>
      <c r="M24" s="11" t="s">
        <v>29</v>
      </c>
      <c r="N24" s="11" t="s">
        <v>30</v>
      </c>
      <c r="O24" s="68"/>
      <c r="P24" s="73"/>
    </row>
    <row r="25" spans="1:33" ht="153">
      <c r="A25" s="77" t="s">
        <v>17</v>
      </c>
      <c r="B25" s="78" t="s">
        <v>33</v>
      </c>
      <c r="C25" s="78" t="s">
        <v>66</v>
      </c>
      <c r="D25" s="78" t="s">
        <v>67</v>
      </c>
      <c r="E25" s="78" t="s">
        <v>68</v>
      </c>
      <c r="F25" s="79">
        <v>4520197.99</v>
      </c>
      <c r="G25" s="79">
        <v>4520197.99</v>
      </c>
      <c r="H25" s="79">
        <v>2260098.98</v>
      </c>
      <c r="I25" s="79">
        <v>2260098.98</v>
      </c>
      <c r="J25" s="79">
        <v>0</v>
      </c>
      <c r="K25" s="80">
        <v>32</v>
      </c>
      <c r="L25" s="81">
        <f>K25/49</f>
        <v>0.65306122448979587</v>
      </c>
      <c r="M25" s="82" t="s">
        <v>54</v>
      </c>
      <c r="N25" s="83"/>
      <c r="O25" s="68"/>
      <c r="P25" s="73"/>
    </row>
    <row r="26" spans="1:33">
      <c r="A26" s="84" t="s">
        <v>35</v>
      </c>
      <c r="B26" s="84" t="s">
        <v>35</v>
      </c>
      <c r="C26" s="84" t="s">
        <v>35</v>
      </c>
      <c r="D26" s="84" t="s">
        <v>35</v>
      </c>
      <c r="E26" s="16" t="s">
        <v>49</v>
      </c>
      <c r="F26" s="85">
        <f>F25</f>
        <v>4520197.99</v>
      </c>
      <c r="G26" s="85">
        <f t="shared" ref="G26:J26" si="4">G25</f>
        <v>4520197.99</v>
      </c>
      <c r="H26" s="85">
        <f t="shared" si="4"/>
        <v>2260098.98</v>
      </c>
      <c r="I26" s="85">
        <f t="shared" si="4"/>
        <v>2260098.98</v>
      </c>
      <c r="J26" s="85">
        <f t="shared" si="4"/>
        <v>0</v>
      </c>
      <c r="K26" s="84" t="s">
        <v>35</v>
      </c>
      <c r="L26" s="84" t="s">
        <v>35</v>
      </c>
      <c r="M26" s="84" t="s">
        <v>35</v>
      </c>
      <c r="N26" s="84" t="s">
        <v>35</v>
      </c>
      <c r="O26" s="68"/>
      <c r="P26" s="73"/>
    </row>
    <row r="27" spans="1:33" ht="26.25">
      <c r="A27" s="59" t="s">
        <v>36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8"/>
      <c r="P27" s="73"/>
    </row>
    <row r="28" spans="1:33" ht="183.75">
      <c r="A28" s="7" t="s">
        <v>1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8</v>
      </c>
      <c r="I28" s="7" t="s">
        <v>9</v>
      </c>
      <c r="J28" s="7" t="s">
        <v>10</v>
      </c>
      <c r="K28" s="7" t="s">
        <v>11</v>
      </c>
      <c r="L28" s="8" t="s">
        <v>12</v>
      </c>
      <c r="M28" s="8" t="s">
        <v>15</v>
      </c>
      <c r="N28" s="7" t="s">
        <v>16</v>
      </c>
      <c r="O28" s="68"/>
      <c r="P28" s="73"/>
    </row>
    <row r="29" spans="1:33">
      <c r="A29" s="9" t="s">
        <v>17</v>
      </c>
      <c r="B29" s="10" t="s">
        <v>18</v>
      </c>
      <c r="C29" s="10" t="s">
        <v>19</v>
      </c>
      <c r="D29" s="10" t="s">
        <v>20</v>
      </c>
      <c r="E29" s="86" t="s">
        <v>21</v>
      </c>
      <c r="F29" s="87" t="s">
        <v>22</v>
      </c>
      <c r="G29" s="87" t="s">
        <v>23</v>
      </c>
      <c r="H29" s="87" t="s">
        <v>24</v>
      </c>
      <c r="I29" s="10" t="s">
        <v>25</v>
      </c>
      <c r="J29" s="10" t="s">
        <v>26</v>
      </c>
      <c r="K29" s="10" t="s">
        <v>27</v>
      </c>
      <c r="L29" s="11" t="s">
        <v>28</v>
      </c>
      <c r="M29" s="10" t="s">
        <v>29</v>
      </c>
      <c r="N29" s="11" t="s">
        <v>30</v>
      </c>
      <c r="O29" s="68"/>
      <c r="P29" s="73"/>
    </row>
    <row r="30" spans="1:33" ht="127.5">
      <c r="A30" s="28" t="s">
        <v>17</v>
      </c>
      <c r="B30" s="16" t="s">
        <v>33</v>
      </c>
      <c r="C30" s="16" t="s">
        <v>34</v>
      </c>
      <c r="D30" s="16" t="s">
        <v>34</v>
      </c>
      <c r="E30" s="16" t="s">
        <v>34</v>
      </c>
      <c r="F30" s="16" t="s">
        <v>34</v>
      </c>
      <c r="G30" s="16" t="s">
        <v>34</v>
      </c>
      <c r="H30" s="16" t="s">
        <v>34</v>
      </c>
      <c r="I30" s="16" t="s">
        <v>34</v>
      </c>
      <c r="J30" s="16" t="s">
        <v>34</v>
      </c>
      <c r="K30" s="16" t="s">
        <v>34</v>
      </c>
      <c r="L30" s="16" t="s">
        <v>34</v>
      </c>
      <c r="M30" s="16" t="s">
        <v>34</v>
      </c>
      <c r="N30" s="16" t="s">
        <v>34</v>
      </c>
      <c r="O30" s="68"/>
      <c r="P30" s="73"/>
    </row>
    <row r="31" spans="1:33" ht="102">
      <c r="A31" s="19" t="s">
        <v>35</v>
      </c>
      <c r="B31" s="19" t="s">
        <v>35</v>
      </c>
      <c r="C31" s="19" t="s">
        <v>35</v>
      </c>
      <c r="D31" s="19" t="s">
        <v>35</v>
      </c>
      <c r="E31" s="20" t="s">
        <v>49</v>
      </c>
      <c r="F31" s="88">
        <f>SUM(F30:F30)</f>
        <v>0</v>
      </c>
      <c r="G31" s="88">
        <f>SUM(G30:G30)</f>
        <v>0</v>
      </c>
      <c r="H31" s="88">
        <f>SUM(H30:H30)</f>
        <v>0</v>
      </c>
      <c r="I31" s="88">
        <f>SUM(I30:I30)</f>
        <v>0</v>
      </c>
      <c r="J31" s="89">
        <f>SUM(J30:J30)</f>
        <v>0</v>
      </c>
      <c r="K31" s="90" t="s">
        <v>35</v>
      </c>
      <c r="L31" s="21" t="s">
        <v>35</v>
      </c>
      <c r="M31" s="22" t="s">
        <v>35</v>
      </c>
      <c r="N31" s="21" t="s">
        <v>35</v>
      </c>
      <c r="O31" s="68"/>
      <c r="P31" s="73"/>
    </row>
    <row r="32" spans="1:33" ht="26.25">
      <c r="A32" s="59" t="s">
        <v>50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68"/>
      <c r="P32" s="73"/>
    </row>
    <row r="33" spans="1:16" ht="183.75">
      <c r="A33" s="74" t="s">
        <v>1</v>
      </c>
      <c r="B33" s="74" t="s">
        <v>2</v>
      </c>
      <c r="C33" s="74" t="s">
        <v>3</v>
      </c>
      <c r="D33" s="7" t="s">
        <v>4</v>
      </c>
      <c r="E33" s="74" t="s">
        <v>5</v>
      </c>
      <c r="F33" s="74" t="s">
        <v>6</v>
      </c>
      <c r="G33" s="74" t="s">
        <v>7</v>
      </c>
      <c r="H33" s="7" t="s">
        <v>8</v>
      </c>
      <c r="I33" s="7" t="s">
        <v>9</v>
      </c>
      <c r="J33" s="7" t="s">
        <v>69</v>
      </c>
      <c r="K33" s="74" t="s">
        <v>11</v>
      </c>
      <c r="L33" s="74" t="s">
        <v>12</v>
      </c>
      <c r="M33" s="7" t="s">
        <v>15</v>
      </c>
      <c r="N33" s="7" t="s">
        <v>16</v>
      </c>
      <c r="O33" s="68"/>
      <c r="P33" s="73"/>
    </row>
    <row r="34" spans="1:16">
      <c r="A34" s="87" t="s">
        <v>17</v>
      </c>
      <c r="B34" s="87" t="s">
        <v>18</v>
      </c>
      <c r="C34" s="87" t="s">
        <v>19</v>
      </c>
      <c r="D34" s="87" t="s">
        <v>20</v>
      </c>
      <c r="E34" s="87" t="s">
        <v>21</v>
      </c>
      <c r="F34" s="87" t="s">
        <v>22</v>
      </c>
      <c r="G34" s="87" t="s">
        <v>23</v>
      </c>
      <c r="H34" s="87" t="s">
        <v>24</v>
      </c>
      <c r="I34" s="87" t="s">
        <v>25</v>
      </c>
      <c r="J34" s="87" t="s">
        <v>26</v>
      </c>
      <c r="K34" s="87" t="s">
        <v>27</v>
      </c>
      <c r="L34" s="87" t="s">
        <v>28</v>
      </c>
      <c r="M34" s="87" t="s">
        <v>29</v>
      </c>
      <c r="N34" s="87" t="s">
        <v>30</v>
      </c>
      <c r="O34" s="68"/>
      <c r="P34" s="73"/>
    </row>
    <row r="35" spans="1:16" ht="127.5">
      <c r="A35" s="91">
        <v>1</v>
      </c>
      <c r="B35" s="28" t="s">
        <v>33</v>
      </c>
      <c r="C35" s="92" t="s">
        <v>70</v>
      </c>
      <c r="D35" s="92" t="s">
        <v>71</v>
      </c>
      <c r="E35" s="92" t="s">
        <v>72</v>
      </c>
      <c r="F35" s="79">
        <v>21123248</v>
      </c>
      <c r="G35" s="79">
        <v>21123248</v>
      </c>
      <c r="H35" s="79">
        <v>10561624</v>
      </c>
      <c r="I35" s="79">
        <v>10561624</v>
      </c>
      <c r="J35" s="79">
        <v>0</v>
      </c>
      <c r="K35" s="92" t="s">
        <v>55</v>
      </c>
      <c r="L35" s="16" t="s">
        <v>34</v>
      </c>
      <c r="M35" s="92">
        <v>60</v>
      </c>
      <c r="N35" s="92"/>
      <c r="O35" s="68"/>
      <c r="P35" s="73"/>
    </row>
    <row r="36" spans="1:16" ht="102">
      <c r="A36" s="93" t="s">
        <v>35</v>
      </c>
      <c r="B36" s="93" t="s">
        <v>35</v>
      </c>
      <c r="C36" s="93" t="s">
        <v>35</v>
      </c>
      <c r="D36" s="93" t="s">
        <v>35</v>
      </c>
      <c r="E36" s="94" t="s">
        <v>49</v>
      </c>
      <c r="F36" s="85">
        <f>SUM(F35:F35)</f>
        <v>21123248</v>
      </c>
      <c r="G36" s="85">
        <f>SUM(G35:G35)</f>
        <v>21123248</v>
      </c>
      <c r="H36" s="85">
        <f>SUM(H35:H35)</f>
        <v>10561624</v>
      </c>
      <c r="I36" s="85">
        <f>SUM(I35:I35)</f>
        <v>10561624</v>
      </c>
      <c r="J36" s="85">
        <f>SUM(J35:J35)</f>
        <v>0</v>
      </c>
      <c r="K36" s="35" t="s">
        <v>35</v>
      </c>
      <c r="L36" s="35" t="s">
        <v>35</v>
      </c>
      <c r="M36" s="35">
        <v>60</v>
      </c>
      <c r="N36" s="35"/>
      <c r="O36" s="68"/>
      <c r="P36" s="73"/>
    </row>
    <row r="37" spans="1:16">
      <c r="A37" s="68"/>
      <c r="B37" s="68"/>
      <c r="C37" s="68"/>
      <c r="D37" s="68"/>
      <c r="E37" s="69"/>
      <c r="F37" s="70"/>
      <c r="G37" s="70"/>
      <c r="H37" s="70"/>
      <c r="I37" s="70"/>
      <c r="J37" s="71"/>
      <c r="K37" s="72"/>
      <c r="L37" s="73"/>
      <c r="M37" s="73"/>
      <c r="N37" s="73"/>
      <c r="O37" s="68"/>
      <c r="P37" s="73"/>
    </row>
    <row r="38" spans="1:16">
      <c r="A38" s="68"/>
      <c r="B38" s="68"/>
      <c r="C38" s="68"/>
      <c r="D38" s="68"/>
      <c r="E38" s="69"/>
      <c r="F38" s="70"/>
      <c r="G38" s="70"/>
      <c r="H38" s="70"/>
      <c r="I38" s="70"/>
      <c r="J38" s="71"/>
      <c r="K38" s="72"/>
      <c r="L38" s="73"/>
      <c r="M38" s="73"/>
      <c r="N38" s="73"/>
      <c r="O38" s="68"/>
      <c r="P38" s="73"/>
    </row>
    <row r="39" spans="1:16">
      <c r="A39" s="68"/>
      <c r="B39" s="68"/>
      <c r="C39" s="68"/>
      <c r="D39" s="68"/>
      <c r="E39" s="69"/>
      <c r="F39" s="70"/>
      <c r="G39" s="70"/>
      <c r="H39" s="70"/>
      <c r="I39" s="70"/>
      <c r="J39" s="71"/>
      <c r="K39" s="72"/>
      <c r="L39" s="73"/>
      <c r="M39" s="73"/>
      <c r="N39" s="73"/>
      <c r="O39" s="68"/>
      <c r="P39" s="73"/>
    </row>
    <row r="40" spans="1:16">
      <c r="A40" s="68"/>
      <c r="B40" s="68"/>
      <c r="C40" s="68"/>
      <c r="D40" s="68"/>
      <c r="E40" s="69"/>
      <c r="F40" s="70"/>
      <c r="G40" s="70"/>
      <c r="H40" s="70"/>
      <c r="I40" s="70"/>
      <c r="J40" s="71"/>
      <c r="K40" s="72"/>
      <c r="L40" s="73"/>
      <c r="M40" s="73"/>
      <c r="N40" s="73"/>
      <c r="O40" s="68"/>
      <c r="P40" s="73"/>
    </row>
    <row r="41" spans="1:16">
      <c r="A41" s="68"/>
      <c r="B41" s="68"/>
      <c r="C41" s="68"/>
      <c r="D41" s="68"/>
      <c r="E41" s="69"/>
      <c r="F41" s="70"/>
      <c r="G41" s="70"/>
      <c r="H41" s="70"/>
      <c r="I41" s="70"/>
      <c r="J41" s="71"/>
      <c r="K41" s="72"/>
      <c r="L41" s="73"/>
      <c r="M41" s="73"/>
      <c r="N41" s="73"/>
      <c r="O41" s="68"/>
      <c r="P41" s="73"/>
    </row>
    <row r="42" spans="1:16">
      <c r="A42" s="68"/>
      <c r="B42" s="68"/>
      <c r="C42" s="68"/>
      <c r="D42" s="68"/>
      <c r="E42" s="69"/>
      <c r="F42" s="70"/>
      <c r="G42" s="70"/>
      <c r="H42" s="70"/>
      <c r="I42" s="70"/>
      <c r="J42" s="71"/>
      <c r="K42" s="72"/>
      <c r="L42" s="73"/>
      <c r="M42" s="73"/>
      <c r="N42" s="73"/>
      <c r="O42" s="68"/>
      <c r="P42" s="73"/>
    </row>
    <row r="43" spans="1:16">
      <c r="A43" s="68"/>
      <c r="B43" s="68"/>
      <c r="C43" s="68"/>
      <c r="D43" s="68"/>
      <c r="E43" s="69"/>
      <c r="F43" s="70"/>
      <c r="G43" s="70"/>
      <c r="H43" s="70"/>
      <c r="I43" s="70"/>
      <c r="J43" s="71"/>
      <c r="K43" s="72"/>
      <c r="L43" s="73"/>
      <c r="M43" s="73"/>
      <c r="N43" s="73"/>
      <c r="O43" s="68"/>
      <c r="P43" s="73"/>
    </row>
    <row r="44" spans="1:16">
      <c r="A44" s="68"/>
      <c r="B44" s="68"/>
      <c r="C44" s="68"/>
      <c r="D44" s="68"/>
      <c r="E44" s="69"/>
      <c r="F44" s="70"/>
      <c r="G44" s="70"/>
      <c r="H44" s="70"/>
      <c r="I44" s="70"/>
      <c r="J44" s="71"/>
      <c r="K44" s="72"/>
      <c r="L44" s="73"/>
      <c r="M44" s="73"/>
      <c r="N44" s="73"/>
      <c r="O44" s="68"/>
      <c r="P44" s="73"/>
    </row>
    <row r="45" spans="1:16">
      <c r="A45" s="68"/>
      <c r="B45" s="68"/>
      <c r="C45" s="68"/>
      <c r="D45" s="68"/>
      <c r="E45" s="69"/>
      <c r="F45" s="70"/>
      <c r="G45" s="70"/>
      <c r="H45" s="70"/>
      <c r="I45" s="70"/>
      <c r="J45" s="71"/>
      <c r="K45" s="72"/>
      <c r="L45" s="73"/>
      <c r="M45" s="73"/>
      <c r="N45" s="73"/>
      <c r="O45" s="68"/>
      <c r="P45" s="73"/>
    </row>
    <row r="46" spans="1:16">
      <c r="A46" s="68"/>
      <c r="B46" s="68"/>
      <c r="C46" s="68"/>
      <c r="D46" s="68"/>
      <c r="E46" s="69"/>
      <c r="F46" s="70"/>
      <c r="G46" s="70"/>
      <c r="H46" s="70"/>
      <c r="I46" s="70"/>
      <c r="J46" s="71"/>
      <c r="K46" s="72"/>
      <c r="L46" s="73"/>
      <c r="M46" s="73"/>
      <c r="N46" s="73"/>
      <c r="O46" s="68"/>
      <c r="P46" s="73"/>
    </row>
    <row r="47" spans="1:16">
      <c r="A47" s="68"/>
      <c r="B47" s="68"/>
      <c r="C47" s="68"/>
      <c r="D47" s="68"/>
      <c r="E47" s="69"/>
      <c r="F47" s="70"/>
      <c r="G47" s="70"/>
      <c r="H47" s="70"/>
      <c r="I47" s="70"/>
      <c r="J47" s="71"/>
      <c r="K47" s="72"/>
      <c r="L47" s="73"/>
      <c r="M47" s="73"/>
      <c r="N47" s="73"/>
      <c r="O47" s="68"/>
      <c r="P47" s="73"/>
    </row>
    <row r="48" spans="1:16">
      <c r="A48" s="68"/>
      <c r="B48" s="68"/>
      <c r="C48" s="68"/>
      <c r="D48" s="68"/>
      <c r="E48" s="69"/>
      <c r="F48" s="70"/>
      <c r="G48" s="70"/>
      <c r="H48" s="70"/>
      <c r="I48" s="70"/>
      <c r="J48" s="71"/>
      <c r="K48" s="72"/>
      <c r="L48" s="73"/>
      <c r="M48" s="73"/>
      <c r="N48" s="73"/>
      <c r="O48" s="68"/>
      <c r="P48" s="73"/>
    </row>
    <row r="49" spans="1:16">
      <c r="A49" s="68"/>
      <c r="B49" s="68"/>
      <c r="C49" s="68"/>
      <c r="D49" s="68"/>
      <c r="E49" s="69"/>
      <c r="F49" s="70"/>
      <c r="G49" s="70"/>
      <c r="H49" s="70"/>
      <c r="I49" s="70"/>
      <c r="J49" s="71"/>
      <c r="K49" s="72"/>
      <c r="L49" s="73"/>
      <c r="M49" s="73"/>
      <c r="N49" s="73"/>
      <c r="O49" s="68"/>
      <c r="P49" s="73"/>
    </row>
    <row r="50" spans="1:16">
      <c r="A50" s="68"/>
      <c r="B50" s="68"/>
      <c r="C50" s="68"/>
      <c r="D50" s="68"/>
      <c r="E50" s="69"/>
      <c r="F50" s="70"/>
      <c r="G50" s="70"/>
      <c r="H50" s="70"/>
      <c r="I50" s="70"/>
      <c r="J50" s="71"/>
      <c r="K50" s="72"/>
      <c r="L50" s="73"/>
      <c r="M50" s="73"/>
      <c r="N50" s="73"/>
      <c r="O50" s="68"/>
      <c r="P50" s="73"/>
    </row>
    <row r="51" spans="1:16">
      <c r="A51" s="68"/>
      <c r="B51" s="68"/>
      <c r="C51" s="68"/>
      <c r="D51" s="68"/>
      <c r="E51" s="69"/>
      <c r="F51" s="70"/>
      <c r="G51" s="70"/>
      <c r="H51" s="70"/>
      <c r="I51" s="70"/>
      <c r="J51" s="71"/>
      <c r="K51" s="72"/>
      <c r="L51" s="73"/>
      <c r="M51" s="73"/>
      <c r="N51" s="73"/>
      <c r="O51" s="68"/>
      <c r="P51" s="73"/>
    </row>
    <row r="52" spans="1:16">
      <c r="A52" s="68"/>
      <c r="B52" s="68"/>
      <c r="C52" s="68"/>
      <c r="D52" s="68"/>
      <c r="E52" s="69"/>
      <c r="F52" s="70"/>
      <c r="G52" s="70"/>
      <c r="H52" s="70"/>
      <c r="I52" s="70"/>
      <c r="J52" s="71"/>
      <c r="K52" s="72"/>
      <c r="L52" s="73"/>
      <c r="M52" s="73"/>
      <c r="N52" s="73"/>
      <c r="O52" s="68"/>
      <c r="P52" s="73"/>
    </row>
    <row r="53" spans="1:16">
      <c r="A53" s="68"/>
      <c r="B53" s="68"/>
      <c r="C53" s="68"/>
      <c r="D53" s="68"/>
      <c r="E53" s="69"/>
      <c r="F53" s="70"/>
      <c r="G53" s="70"/>
      <c r="H53" s="70"/>
      <c r="I53" s="70"/>
      <c r="J53" s="71"/>
      <c r="K53" s="72"/>
      <c r="L53" s="73"/>
      <c r="M53" s="73"/>
      <c r="N53" s="73"/>
      <c r="O53" s="68"/>
      <c r="P53" s="73"/>
    </row>
    <row r="54" spans="1:16">
      <c r="A54" s="68"/>
      <c r="B54" s="68"/>
      <c r="C54" s="68"/>
      <c r="D54" s="68"/>
      <c r="E54" s="69"/>
      <c r="F54" s="70"/>
      <c r="G54" s="70"/>
      <c r="H54" s="70"/>
      <c r="I54" s="70"/>
      <c r="J54" s="71"/>
      <c r="K54" s="72"/>
      <c r="L54" s="73"/>
      <c r="M54" s="73"/>
      <c r="N54" s="73"/>
      <c r="O54" s="68"/>
      <c r="P54" s="73"/>
    </row>
    <row r="55" spans="1:16">
      <c r="A55" s="68"/>
      <c r="B55" s="68"/>
      <c r="C55" s="68"/>
      <c r="D55" s="68"/>
      <c r="E55" s="69"/>
      <c r="F55" s="70"/>
      <c r="G55" s="70"/>
      <c r="H55" s="70"/>
      <c r="I55" s="70"/>
      <c r="J55" s="71"/>
      <c r="K55" s="72"/>
      <c r="L55" s="73"/>
      <c r="M55" s="73"/>
      <c r="N55" s="73"/>
      <c r="O55" s="68"/>
      <c r="P55" s="73"/>
    </row>
    <row r="56" spans="1:16">
      <c r="A56" s="68"/>
      <c r="B56" s="68"/>
      <c r="C56" s="68"/>
      <c r="D56" s="68"/>
      <c r="E56" s="69"/>
      <c r="F56" s="70"/>
      <c r="G56" s="70"/>
      <c r="H56" s="70"/>
      <c r="I56" s="70"/>
      <c r="J56" s="71"/>
      <c r="K56" s="72"/>
      <c r="L56" s="73"/>
      <c r="M56" s="73"/>
      <c r="N56" s="73"/>
      <c r="O56" s="68"/>
      <c r="P56" s="73"/>
    </row>
    <row r="57" spans="1:16">
      <c r="A57" s="68"/>
      <c r="B57" s="68"/>
      <c r="C57" s="68"/>
      <c r="D57" s="68"/>
      <c r="E57" s="69"/>
      <c r="F57" s="70"/>
      <c r="G57" s="70"/>
      <c r="H57" s="70"/>
      <c r="I57" s="70"/>
      <c r="J57" s="71"/>
      <c r="K57" s="72"/>
      <c r="L57" s="73"/>
      <c r="M57" s="73"/>
      <c r="N57" s="73"/>
      <c r="O57" s="68"/>
      <c r="P57" s="73"/>
    </row>
    <row r="58" spans="1:16">
      <c r="A58" s="68"/>
      <c r="B58" s="68"/>
      <c r="C58" s="68"/>
      <c r="D58" s="68"/>
      <c r="E58" s="69"/>
      <c r="F58" s="70"/>
      <c r="G58" s="70"/>
      <c r="H58" s="70"/>
      <c r="I58" s="70"/>
      <c r="J58" s="71"/>
      <c r="K58" s="72"/>
      <c r="L58" s="73"/>
      <c r="M58" s="73"/>
      <c r="N58" s="73"/>
      <c r="O58" s="68"/>
      <c r="P58" s="73"/>
    </row>
    <row r="59" spans="1:16">
      <c r="A59" s="68"/>
      <c r="B59" s="68"/>
      <c r="C59" s="68"/>
      <c r="D59" s="68"/>
      <c r="E59" s="69"/>
      <c r="F59" s="70"/>
      <c r="G59" s="70"/>
      <c r="H59" s="70"/>
      <c r="I59" s="70"/>
      <c r="J59" s="71"/>
      <c r="K59" s="72"/>
      <c r="L59" s="73"/>
      <c r="M59" s="73"/>
      <c r="N59" s="73"/>
      <c r="O59" s="68"/>
      <c r="P59" s="73"/>
    </row>
    <row r="60" spans="1:16">
      <c r="A60" s="36"/>
      <c r="B60" s="36"/>
      <c r="C60" s="36"/>
      <c r="D60" s="36"/>
      <c r="E60" s="36"/>
      <c r="F60" s="37"/>
      <c r="G60" s="37"/>
      <c r="H60" s="37"/>
      <c r="I60" s="37"/>
      <c r="J60" s="37"/>
      <c r="K60" s="38"/>
      <c r="L60" s="39"/>
      <c r="M60" s="39"/>
      <c r="N60" s="39"/>
      <c r="O60" s="40"/>
      <c r="P60" s="39"/>
    </row>
    <row r="61" spans="1:16" ht="26.25">
      <c r="A61" s="41" t="s">
        <v>60</v>
      </c>
      <c r="B61" s="42"/>
      <c r="C61" s="42"/>
      <c r="D61" s="42"/>
      <c r="E61" s="42"/>
    </row>
    <row r="62" spans="1:16" ht="26.25">
      <c r="A62" s="41" t="s">
        <v>61</v>
      </c>
      <c r="B62" s="42"/>
      <c r="C62" s="42"/>
      <c r="D62" s="42"/>
      <c r="E62" s="42"/>
      <c r="F62" s="41"/>
      <c r="G62" s="41"/>
      <c r="H62" s="41"/>
      <c r="I62" s="41"/>
      <c r="J62" s="41"/>
      <c r="K62" s="41"/>
    </row>
    <row r="63" spans="1:16" ht="26.25">
      <c r="A63" s="41" t="s">
        <v>62</v>
      </c>
      <c r="B63" s="42"/>
      <c r="C63" s="42"/>
      <c r="D63" s="42"/>
      <c r="E63" s="42"/>
    </row>
  </sheetData>
  <autoFilter ref="A3:P63" xr:uid="{00000000-0009-0000-0000-000000000000}"/>
  <mergeCells count="10">
    <mergeCell ref="A21:N21"/>
    <mergeCell ref="A22:N22"/>
    <mergeCell ref="A27:N27"/>
    <mergeCell ref="A32:N32"/>
    <mergeCell ref="A1:P1"/>
    <mergeCell ref="A2:P2"/>
    <mergeCell ref="A15:P15"/>
    <mergeCell ref="A10:P10"/>
    <mergeCell ref="K9:P9"/>
    <mergeCell ref="A9:E9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29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AA0FFD-7C8A-4568-9B4D-4A19E13C2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1 - 2.4_50 RMR</vt:lpstr>
      <vt:lpstr>'Zał. nr 1 - 2.4_50 RMR'!Obszar_wydruku</vt:lpstr>
      <vt:lpstr>'Zał. nr 1 - 2.4_50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Grabowska Marta</cp:lastModifiedBy>
  <cp:revision/>
  <dcterms:created xsi:type="dcterms:W3CDTF">2016-04-12T10:40:23Z</dcterms:created>
  <dcterms:modified xsi:type="dcterms:W3CDTF">2025-05-20T08:33:55Z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