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.kiryluk\Downloads\"/>
    </mc:Choice>
  </mc:AlternateContent>
  <xr:revisionPtr revIDLastSave="0" documentId="13_ncr:1_{A78CD8DA-5A6C-46BA-BE28-D10D1833D3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2 do uchwały 2.5 047" sheetId="4" r:id="rId1"/>
  </sheets>
  <externalReferences>
    <externalReference r:id="rId2"/>
  </externalReferences>
  <definedNames>
    <definedName name="_xlnm._FilterDatabase" localSheetId="0" hidden="1">'Załącznik 2 do uchwały 2.5 047'!$A$1:$Y$28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2 do uchwały 2.5 047'!$E$87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2 do uchwały 2.5 047'!$A$1:$P$22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H13" i="4"/>
  <c r="I13" i="4"/>
  <c r="J13" i="4"/>
  <c r="F13" i="4"/>
  <c r="H12" i="4"/>
  <c r="H17" i="4"/>
  <c r="H18" i="4" s="1"/>
  <c r="H8" i="4"/>
  <c r="H9" i="4"/>
  <c r="H10" i="4"/>
  <c r="H11" i="4"/>
  <c r="H7" i="4"/>
  <c r="H6" i="4"/>
  <c r="G18" i="4"/>
  <c r="I18" i="4"/>
  <c r="J18" i="4"/>
  <c r="F18" i="4"/>
</calcChain>
</file>

<file path=xl/sharedStrings.xml><?xml version="1.0" encoding="utf-8"?>
<sst xmlns="http://schemas.openxmlformats.org/spreadsheetml/2006/main" count="106" uniqueCount="61">
  <si>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</si>
  <si>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</si>
  <si>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</si>
  <si>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</si>
  <si>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</si>
  <si>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</si>
  <si>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</si>
  <si>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</si>
  <si>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</si>
  <si>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</si>
  <si>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</si>
  <si>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</si>
  <si>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</si>
  <si>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</si>
  <si>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</si>
  <si>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</si>
  <si>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</si>
  <si>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Brak danych</t>
  </si>
  <si>
    <t>2</t>
  </si>
  <si>
    <t>3</t>
  </si>
  <si>
    <t>4</t>
  </si>
  <si>
    <t>SUMA:</t>
  </si>
  <si>
    <t>Projekty, które nie spełniły kryteriów wyboru projektów lub nie uzyskały wymaganej liczby punktów</t>
  </si>
  <si>
    <t>5</t>
  </si>
  <si>
    <t>6</t>
  </si>
  <si>
    <t>7</t>
  </si>
  <si>
    <t>8</t>
  </si>
  <si>
    <t>9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</si>
  <si>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</si>
  <si>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</si>
  <si>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</si>
  <si>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 xml:space="preserve">Załącznik nr 2  do uchwały .................... Zarządu Województwa Mazowieckiego z dnia ..................... </t>
  </si>
  <si>
    <t>FEMA.02.05-IP.01-075K/24</t>
  </si>
  <si>
    <t>Gmina Klembów</t>
  </si>
  <si>
    <t>Zabezpieczenie w wodę gminy Klembów.</t>
  </si>
  <si>
    <t>FEMA.02.05-IP.01-078B/24</t>
  </si>
  <si>
    <t>Gmina Cegłów</t>
  </si>
  <si>
    <t>Zrównoważone zarządzanie gospodarką wodną w Gminie Cegłów</t>
  </si>
  <si>
    <t>FEMA.02.05-IP.01-06YT/24</t>
  </si>
  <si>
    <t>Gmina Kołbiel</t>
  </si>
  <si>
    <t>Poprawa efektywności funkcjonowania systemu dostarczania wody pitnej na terenie Gminy Kołbiel</t>
  </si>
  <si>
    <t>FEMA.02.05-IP.01-06Y3/24</t>
  </si>
  <si>
    <t>Miasto i Gmina Osieck</t>
  </si>
  <si>
    <t>Modernizacja sieci wodociągowej i SUW na terenie gminy Osieck</t>
  </si>
  <si>
    <t>FEMA.02.05-IP.01-06YU/24</t>
  </si>
  <si>
    <t>Przedsiębiorstwo Komunalne w Prażmowie Sp. z o.o.</t>
  </si>
  <si>
    <t>Zwiększenie efektywności systemu wodociągowego w Gminie Prażmów</t>
  </si>
  <si>
    <t>FEMA.02.05-IP.01-06DL/24</t>
  </si>
  <si>
    <t>Gmina Leszno</t>
  </si>
  <si>
    <t>Przebudowa stacji uzdatniania wody w Czarnowie</t>
  </si>
  <si>
    <t>FEMA.02.05-IP.01-0783/24</t>
  </si>
  <si>
    <t>Gmina Tarczyn</t>
  </si>
  <si>
    <t>Modernizacja systemu odczytu wodomierzy na sieciach wodociągowych w gm. Tarczyn</t>
  </si>
  <si>
    <t>FEMA.02.05-IP.01-0707/24</t>
  </si>
  <si>
    <t>Gmina Pomiechówek</t>
  </si>
  <si>
    <t>Poprawa infrastruktury wodociągowej na terenie gminy Pomiechówek</t>
  </si>
  <si>
    <t>Negatywna ocena formalna</t>
  </si>
  <si>
    <t>Kryterium rozstrzygające nr 1
-
Zwiększanie efektywności systemów wodociągowych</t>
  </si>
  <si>
    <t>Kryterium rozstrzygające nr 2
-
Stan przygotowania projektu do realizacji</t>
  </si>
  <si>
    <t>Wyniki oceny projektów złożonych w ramach naboru konkurencyjnego nr  FEMA.02.05-IP.01-047/24, Priorytet II „Fundusze Europejskie na zielony rozwój Mazowsza” dla Działania 2.5 „Gospodarka wodno-ściekowa”, Typ projektów: „Zarządzanie efektywnymi, inteligentnymi sieciami wodociągowymi” Funduszy Europejskich dla Mazowsza 2021-2027 - Region Warszawski Stołeczny</t>
  </si>
  <si>
    <t xml:space="preserve">Projekt kierowany do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</si>
</sst>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0"/>
      <name val="Czcionka tekstu podstawowego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5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17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5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vertical="center"/>
    </xf>
    <xf numFmtId="0" fontId="26" fillId="34" borderId="15" xfId="0" applyFont="1" applyFill="1" applyBorder="1" applyAlignment="1">
      <alignment horizontal="center" vertical="center" wrapText="1"/>
    </xf>
    <xf numFmtId="165" fontId="26" fillId="34" borderId="10" xfId="0" applyNumberFormat="1" applyFont="1" applyFill="1" applyBorder="1" applyAlignment="1">
      <alignment vertical="center"/>
    </xf>
    <xf numFmtId="2" fontId="26" fillId="34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49" fontId="29" fillId="34" borderId="15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2" fontId="28" fillId="0" borderId="12" xfId="0" applyNumberFormat="1" applyFont="1" applyBorder="1" applyAlignment="1">
      <alignment horizontal="center" vertical="center"/>
    </xf>
    <xf numFmtId="2" fontId="33" fillId="0" borderId="14" xfId="0" applyNumberFormat="1" applyFont="1" applyBorder="1" applyAlignment="1">
      <alignment horizontal="center" vertical="center"/>
    </xf>
    <xf numFmtId="2" fontId="33" fillId="0" borderId="15" xfId="0" applyNumberFormat="1" applyFont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2" fontId="29" fillId="34" borderId="12" xfId="0" applyNumberFormat="1" applyFont="1" applyFill="1" applyBorder="1" applyAlignment="1">
      <alignment horizontal="center" vertical="center"/>
    </xf>
    <xf numFmtId="2" fontId="29" fillId="34" borderId="14" xfId="0" applyNumberFormat="1" applyFont="1" applyFill="1" applyBorder="1" applyAlignment="1">
      <alignment horizontal="center" vertical="center"/>
    </xf>
    <xf numFmtId="2" fontId="29" fillId="34" borderId="15" xfId="0" applyNumberFormat="1" applyFont="1" applyFill="1" applyBorder="1" applyAlignment="1">
      <alignment horizontal="center" vertical="center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https://mjwpu365-my.sharepoint.com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S28"/>
  <sheetViews>
    <sheetView showGridLines="0" tabSelected="1" view="pageBreakPreview" topLeftCell="A14" zoomScale="40" zoomScaleNormal="40" zoomScaleSheetLayoutView="40" zoomScalePageLayoutView="40" workbookViewId="0">
      <selection activeCell="K13" sqref="K13:P13"/>
    </sheetView>
  </sheetViews>
  <sheetFormatPr defaultColWidth="8.69921875" defaultRowHeight="0" customHeight="1" zeroHeight="1"/>
  <cols>
    <col min="1" max="1" width="7.09765625" style="3" customWidth="1"/>
    <col min="2" max="2" width="34.69921875" style="3" customWidth="1"/>
    <col min="3" max="3" width="35.19921875" style="4" customWidth="1"/>
    <col min="4" max="4" width="39.8984375" style="4" customWidth="1"/>
    <col min="5" max="5" width="64.59765625" style="4" customWidth="1"/>
    <col min="6" max="9" width="38.5" style="4" bestFit="1" customWidth="1"/>
    <col min="10" max="10" width="33" style="4" customWidth="1"/>
    <col min="11" max="13" width="37.19921875" style="4" customWidth="1"/>
    <col min="14" max="14" width="30" style="2" customWidth="1"/>
    <col min="15" max="15" width="24.69921875" style="2" customWidth="1"/>
    <col min="16" max="16" width="31.69921875" style="2" customWidth="1"/>
    <col min="17" max="17" width="17" style="2" customWidth="1"/>
    <col min="18" max="18" width="2.3984375" style="2" customWidth="1"/>
    <col min="19" max="19" width="19.19921875" style="2" customWidth="1"/>
    <col min="20" max="20" width="8.69921875" style="2"/>
    <col min="21" max="21" width="25.69921875" style="2" customWidth="1"/>
    <col min="22" max="22" width="8.69921875" style="2"/>
    <col min="23" max="23" width="9.3984375" style="2" bestFit="1" customWidth="1"/>
    <col min="24" max="25" width="9.09765625" style="2" bestFit="1" customWidth="1"/>
    <col min="26" max="16384" width="8.69921875" style="2"/>
  </cols>
  <sheetData>
    <row r="1" spans="1:19" ht="87.75" customHeight="1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"/>
    </row>
    <row r="2" spans="1:19" ht="117" customHeight="1">
      <c r="A2" s="51" t="s">
        <v>59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  <c r="Q2" s="1"/>
    </row>
    <row r="3" spans="1:19" ht="110.25" customHeight="1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1"/>
    </row>
    <row r="4" spans="1:19" ht="254.25" customHeight="1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7" t="s">
        <v>57</v>
      </c>
      <c r="M4" s="27" t="s">
        <v>58</v>
      </c>
      <c r="N4" s="27" t="s">
        <v>12</v>
      </c>
      <c r="O4" s="27" t="s">
        <v>13</v>
      </c>
      <c r="P4" s="26" t="s">
        <v>14</v>
      </c>
      <c r="Q4" s="1"/>
    </row>
    <row r="5" spans="1:19" s="30" customFormat="1" ht="24" customHeight="1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  <c r="M5" s="28">
        <v>13</v>
      </c>
      <c r="N5" s="28">
        <v>14</v>
      </c>
      <c r="O5" s="28">
        <v>15</v>
      </c>
      <c r="P5" s="28">
        <v>16</v>
      </c>
      <c r="Q5" s="29"/>
    </row>
    <row r="6" spans="1:19" ht="157.5" customHeight="1">
      <c r="A6" s="12" t="s">
        <v>15</v>
      </c>
      <c r="B6" s="13" t="s">
        <v>16</v>
      </c>
      <c r="C6" s="13" t="s">
        <v>32</v>
      </c>
      <c r="D6" s="33" t="s">
        <v>33</v>
      </c>
      <c r="E6" s="33" t="s">
        <v>34</v>
      </c>
      <c r="F6" s="35">
        <v>2647124.7999999998</v>
      </c>
      <c r="G6" s="35">
        <v>2647124.7999999998</v>
      </c>
      <c r="H6" s="36">
        <f>I6+J6</f>
        <v>1323562.3899999999</v>
      </c>
      <c r="I6" s="36">
        <v>1323562.3899999999</v>
      </c>
      <c r="J6" s="35">
        <v>0</v>
      </c>
      <c r="K6" s="40">
        <v>34</v>
      </c>
      <c r="L6" s="40">
        <v>12</v>
      </c>
      <c r="M6" s="40">
        <v>5</v>
      </c>
      <c r="N6" s="14">
        <v>0.82926829268292679</v>
      </c>
      <c r="O6" s="15">
        <v>63</v>
      </c>
      <c r="P6" s="16" t="s">
        <v>17</v>
      </c>
      <c r="Q6" s="6"/>
      <c r="S6" s="5"/>
    </row>
    <row r="7" spans="1:19" ht="157.5" customHeight="1">
      <c r="A7" s="17" t="s">
        <v>18</v>
      </c>
      <c r="B7" s="18" t="s">
        <v>16</v>
      </c>
      <c r="C7" s="18" t="s">
        <v>35</v>
      </c>
      <c r="D7" s="34" t="s">
        <v>36</v>
      </c>
      <c r="E7" s="34" t="s">
        <v>37</v>
      </c>
      <c r="F7" s="37">
        <v>3649873.43</v>
      </c>
      <c r="G7" s="37">
        <v>3649873.43</v>
      </c>
      <c r="H7" s="38">
        <f>I7+J7</f>
        <v>1824936.7</v>
      </c>
      <c r="I7" s="38">
        <v>1824936.7</v>
      </c>
      <c r="J7" s="37">
        <v>0</v>
      </c>
      <c r="K7" s="44">
        <v>34</v>
      </c>
      <c r="L7" s="44">
        <v>12</v>
      </c>
      <c r="M7" s="44">
        <v>5</v>
      </c>
      <c r="N7" s="19">
        <v>0.82926829268292679</v>
      </c>
      <c r="O7" s="20">
        <v>62</v>
      </c>
      <c r="P7" s="21" t="s">
        <v>17</v>
      </c>
      <c r="Q7" s="6"/>
      <c r="S7" s="5"/>
    </row>
    <row r="8" spans="1:19" ht="157.5" customHeight="1">
      <c r="A8" s="12" t="s">
        <v>19</v>
      </c>
      <c r="B8" s="13" t="s">
        <v>16</v>
      </c>
      <c r="C8" s="13" t="s">
        <v>38</v>
      </c>
      <c r="D8" s="33" t="s">
        <v>39</v>
      </c>
      <c r="E8" s="33" t="s">
        <v>40</v>
      </c>
      <c r="F8" s="35">
        <v>12073092.960000001</v>
      </c>
      <c r="G8" s="35">
        <v>12073092.960000001</v>
      </c>
      <c r="H8" s="36">
        <f t="shared" ref="H8:H11" si="0">I8+J8</f>
        <v>6036546.4699999997</v>
      </c>
      <c r="I8" s="36">
        <v>6036546.4699999997</v>
      </c>
      <c r="J8" s="35">
        <v>0</v>
      </c>
      <c r="K8" s="40">
        <v>29</v>
      </c>
      <c r="L8" s="40">
        <v>8</v>
      </c>
      <c r="M8" s="40">
        <v>5</v>
      </c>
      <c r="N8" s="14">
        <v>0.70731707317073167</v>
      </c>
      <c r="O8" s="15">
        <v>63</v>
      </c>
      <c r="P8" s="16" t="s">
        <v>17</v>
      </c>
      <c r="Q8" s="6"/>
      <c r="S8" s="5"/>
    </row>
    <row r="9" spans="1:19" ht="157.5" customHeight="1">
      <c r="A9" s="17" t="s">
        <v>20</v>
      </c>
      <c r="B9" s="18" t="s">
        <v>16</v>
      </c>
      <c r="C9" s="18" t="s">
        <v>41</v>
      </c>
      <c r="D9" s="34" t="s">
        <v>42</v>
      </c>
      <c r="E9" s="34" t="s">
        <v>43</v>
      </c>
      <c r="F9" s="37">
        <v>1707165.59</v>
      </c>
      <c r="G9" s="37">
        <v>1707165.59</v>
      </c>
      <c r="H9" s="38">
        <f t="shared" si="0"/>
        <v>853582.79</v>
      </c>
      <c r="I9" s="38">
        <v>853582.79</v>
      </c>
      <c r="J9" s="37">
        <v>0</v>
      </c>
      <c r="K9" s="44">
        <v>28</v>
      </c>
      <c r="L9" s="44">
        <v>12</v>
      </c>
      <c r="M9" s="44">
        <v>5</v>
      </c>
      <c r="N9" s="19">
        <v>0.68292682926829273</v>
      </c>
      <c r="O9" s="20">
        <v>63</v>
      </c>
      <c r="P9" s="21" t="s">
        <v>17</v>
      </c>
      <c r="Q9" s="6"/>
      <c r="S9" s="5"/>
    </row>
    <row r="10" spans="1:19" ht="157.5" customHeight="1">
      <c r="A10" s="12" t="s">
        <v>23</v>
      </c>
      <c r="B10" s="13" t="s">
        <v>16</v>
      </c>
      <c r="C10" s="13" t="s">
        <v>44</v>
      </c>
      <c r="D10" s="33" t="s">
        <v>45</v>
      </c>
      <c r="E10" s="33" t="s">
        <v>46</v>
      </c>
      <c r="F10" s="35">
        <v>4839727.92</v>
      </c>
      <c r="G10" s="35">
        <v>4839727.92</v>
      </c>
      <c r="H10" s="36">
        <f t="shared" si="0"/>
        <v>2419863.9500000002</v>
      </c>
      <c r="I10" s="36">
        <v>2419863.9500000002</v>
      </c>
      <c r="J10" s="35">
        <v>0</v>
      </c>
      <c r="K10" s="40">
        <v>26</v>
      </c>
      <c r="L10" s="40">
        <v>12</v>
      </c>
      <c r="M10" s="40">
        <v>5</v>
      </c>
      <c r="N10" s="14">
        <v>0.63414634146341464</v>
      </c>
      <c r="O10" s="15">
        <v>63</v>
      </c>
      <c r="P10" s="16" t="s">
        <v>17</v>
      </c>
      <c r="Q10" s="6"/>
      <c r="S10" s="5"/>
    </row>
    <row r="11" spans="1:19" ht="157.5" customHeight="1">
      <c r="A11" s="17" t="s">
        <v>24</v>
      </c>
      <c r="B11" s="18" t="s">
        <v>16</v>
      </c>
      <c r="C11" s="18" t="s">
        <v>47</v>
      </c>
      <c r="D11" s="34" t="s">
        <v>48</v>
      </c>
      <c r="E11" s="34" t="s">
        <v>49</v>
      </c>
      <c r="F11" s="37">
        <v>6860743.1299999999</v>
      </c>
      <c r="G11" s="37">
        <v>5598366.4000000004</v>
      </c>
      <c r="H11" s="38">
        <f t="shared" si="0"/>
        <v>2799183.19</v>
      </c>
      <c r="I11" s="38">
        <v>2799183.19</v>
      </c>
      <c r="J11" s="37">
        <v>0</v>
      </c>
      <c r="K11" s="44">
        <v>26</v>
      </c>
      <c r="L11" s="44">
        <v>12</v>
      </c>
      <c r="M11" s="44">
        <v>5</v>
      </c>
      <c r="N11" s="19">
        <v>0.63414634146341464</v>
      </c>
      <c r="O11" s="20">
        <v>62</v>
      </c>
      <c r="P11" s="21" t="s">
        <v>17</v>
      </c>
      <c r="Q11" s="6"/>
      <c r="S11" s="5"/>
    </row>
    <row r="12" spans="1:19" ht="157.5" customHeight="1">
      <c r="A12" s="13" t="s">
        <v>25</v>
      </c>
      <c r="B12" s="13" t="s">
        <v>16</v>
      </c>
      <c r="C12" s="39" t="s">
        <v>50</v>
      </c>
      <c r="D12" s="33" t="s">
        <v>51</v>
      </c>
      <c r="E12" s="33" t="s">
        <v>52</v>
      </c>
      <c r="F12" s="35">
        <v>3394712.5</v>
      </c>
      <c r="G12" s="35">
        <v>2770085.4</v>
      </c>
      <c r="H12" s="36">
        <f>I12+J12</f>
        <v>1385042.7</v>
      </c>
      <c r="I12" s="35">
        <v>1385042.7</v>
      </c>
      <c r="J12" s="35">
        <v>0</v>
      </c>
      <c r="K12" s="40">
        <v>24</v>
      </c>
      <c r="L12" s="40">
        <v>12</v>
      </c>
      <c r="M12" s="40">
        <v>5</v>
      </c>
      <c r="N12" s="14">
        <v>0.58536585365853655</v>
      </c>
      <c r="O12" s="15">
        <v>62</v>
      </c>
      <c r="P12" s="46" t="s">
        <v>60</v>
      </c>
      <c r="Q12" s="6"/>
      <c r="S12" s="5"/>
    </row>
    <row r="13" spans="1:19" ht="115.5" customHeight="1">
      <c r="A13" s="54" t="s">
        <v>17</v>
      </c>
      <c r="B13" s="55"/>
      <c r="C13" s="55"/>
      <c r="D13" s="56"/>
      <c r="E13" s="13" t="s">
        <v>21</v>
      </c>
      <c r="F13" s="41">
        <f>SUM(F6:F12)</f>
        <v>35172440.329999998</v>
      </c>
      <c r="G13" s="41">
        <f t="shared" ref="G13:J13" si="1">SUM(G6:G12)</f>
        <v>33285436.5</v>
      </c>
      <c r="H13" s="41">
        <f t="shared" si="1"/>
        <v>16642718.189999996</v>
      </c>
      <c r="I13" s="41">
        <f t="shared" si="1"/>
        <v>16642718.189999996</v>
      </c>
      <c r="J13" s="41">
        <f t="shared" si="1"/>
        <v>0</v>
      </c>
      <c r="K13" s="54" t="s">
        <v>17</v>
      </c>
      <c r="L13" s="60"/>
      <c r="M13" s="60"/>
      <c r="N13" s="60"/>
      <c r="O13" s="60"/>
      <c r="P13" s="61"/>
      <c r="Q13" s="6"/>
      <c r="S13" s="5"/>
    </row>
    <row r="14" spans="1:19" ht="111.75" customHeight="1">
      <c r="A14" s="57" t="s">
        <v>22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9"/>
      <c r="Q14" s="6"/>
      <c r="S14" s="5"/>
    </row>
    <row r="15" spans="1:19" ht="253.5" customHeight="1">
      <c r="A15" s="26" t="s">
        <v>1</v>
      </c>
      <c r="B15" s="26" t="s">
        <v>2</v>
      </c>
      <c r="C15" s="27" t="s">
        <v>3</v>
      </c>
      <c r="D15" s="26" t="s">
        <v>4</v>
      </c>
      <c r="E15" s="31" t="s">
        <v>5</v>
      </c>
      <c r="F15" s="26" t="s">
        <v>6</v>
      </c>
      <c r="G15" s="26" t="s">
        <v>7</v>
      </c>
      <c r="H15" s="26" t="s">
        <v>8</v>
      </c>
      <c r="I15" s="26" t="s">
        <v>9</v>
      </c>
      <c r="J15" s="26" t="s">
        <v>10</v>
      </c>
      <c r="K15" s="26" t="s">
        <v>11</v>
      </c>
      <c r="L15" s="27" t="s">
        <v>57</v>
      </c>
      <c r="M15" s="27" t="s">
        <v>58</v>
      </c>
      <c r="N15" s="27" t="s">
        <v>12</v>
      </c>
      <c r="O15" s="27" t="s">
        <v>13</v>
      </c>
      <c r="P15" s="26" t="s">
        <v>14</v>
      </c>
      <c r="Q15" s="6"/>
      <c r="S15" s="5"/>
    </row>
    <row r="16" spans="1:19" ht="24" customHeight="1">
      <c r="A16" s="22" t="s">
        <v>15</v>
      </c>
      <c r="B16" s="23" t="s">
        <v>18</v>
      </c>
      <c r="C16" s="24" t="s">
        <v>19</v>
      </c>
      <c r="D16" s="25" t="s">
        <v>20</v>
      </c>
      <c r="E16" s="23" t="s">
        <v>23</v>
      </c>
      <c r="F16" s="23" t="s">
        <v>24</v>
      </c>
      <c r="G16" s="23" t="s">
        <v>25</v>
      </c>
      <c r="H16" s="23" t="s">
        <v>26</v>
      </c>
      <c r="I16" s="23" t="s">
        <v>27</v>
      </c>
      <c r="J16" s="28">
        <v>10</v>
      </c>
      <c r="K16" s="28">
        <v>11</v>
      </c>
      <c r="L16" s="28">
        <v>12</v>
      </c>
      <c r="M16" s="28">
        <v>13</v>
      </c>
      <c r="N16" s="28">
        <v>14</v>
      </c>
      <c r="O16" s="28">
        <v>15</v>
      </c>
      <c r="P16" s="28">
        <v>16</v>
      </c>
      <c r="Q16" s="6"/>
      <c r="S16" s="5"/>
    </row>
    <row r="17" spans="1:19" ht="150">
      <c r="A17" s="13" t="s">
        <v>26</v>
      </c>
      <c r="B17" s="13" t="s">
        <v>16</v>
      </c>
      <c r="C17" s="39" t="s">
        <v>53</v>
      </c>
      <c r="D17" s="33" t="s">
        <v>54</v>
      </c>
      <c r="E17" s="33" t="s">
        <v>55</v>
      </c>
      <c r="F17" s="35">
        <v>12191387.310000001</v>
      </c>
      <c r="G17" s="35">
        <v>12191387.310000001</v>
      </c>
      <c r="H17" s="36">
        <f>I17+J17</f>
        <v>6095693.6500000004</v>
      </c>
      <c r="I17" s="35">
        <v>6095693.6500000004</v>
      </c>
      <c r="J17" s="35">
        <v>0</v>
      </c>
      <c r="K17" s="45" t="s">
        <v>56</v>
      </c>
      <c r="L17" s="16" t="s">
        <v>17</v>
      </c>
      <c r="M17" s="16" t="s">
        <v>17</v>
      </c>
      <c r="N17" s="16" t="s">
        <v>17</v>
      </c>
      <c r="O17" s="15">
        <v>63</v>
      </c>
      <c r="P17" s="16" t="s">
        <v>17</v>
      </c>
      <c r="Q17" s="6"/>
      <c r="S17" s="5"/>
    </row>
    <row r="18" spans="1:19" ht="90" customHeight="1">
      <c r="A18" s="47" t="s">
        <v>17</v>
      </c>
      <c r="B18" s="48"/>
      <c r="C18" s="48"/>
      <c r="D18" s="49"/>
      <c r="E18" s="42" t="s">
        <v>21</v>
      </c>
      <c r="F18" s="43">
        <f>SUM(F17)</f>
        <v>12191387.310000001</v>
      </c>
      <c r="G18" s="43">
        <f t="shared" ref="G18:J18" si="2">SUM(G17)</f>
        <v>12191387.310000001</v>
      </c>
      <c r="H18" s="43">
        <f t="shared" si="2"/>
        <v>6095693.6500000004</v>
      </c>
      <c r="I18" s="43">
        <f t="shared" si="2"/>
        <v>6095693.6500000004</v>
      </c>
      <c r="J18" s="43">
        <f t="shared" si="2"/>
        <v>0</v>
      </c>
      <c r="K18" s="62" t="s">
        <v>17</v>
      </c>
      <c r="L18" s="63"/>
      <c r="M18" s="63"/>
      <c r="N18" s="63"/>
      <c r="O18" s="63"/>
      <c r="P18" s="64"/>
      <c r="Q18" s="6"/>
      <c r="S18" s="5"/>
    </row>
    <row r="19" spans="1:19" ht="70.5" customHeight="1">
      <c r="A19" s="7"/>
      <c r="B19" s="7"/>
      <c r="C19" s="7"/>
      <c r="D19" s="7"/>
      <c r="E19" s="7"/>
      <c r="F19" s="8"/>
      <c r="G19" s="8"/>
      <c r="H19" s="8"/>
      <c r="I19" s="8"/>
      <c r="J19" s="8"/>
      <c r="K19" s="9"/>
      <c r="L19" s="9"/>
      <c r="M19" s="9"/>
      <c r="N19" s="10"/>
      <c r="O19" s="11"/>
      <c r="P19" s="10"/>
      <c r="S19" s="5"/>
    </row>
    <row r="20" spans="1:19" ht="32.25" customHeight="1">
      <c r="A20" s="30" t="s">
        <v>28</v>
      </c>
      <c r="B20" s="32"/>
      <c r="C20" s="32"/>
      <c r="D20" s="32"/>
      <c r="E20" s="32"/>
    </row>
    <row r="21" spans="1:19" ht="32.25" customHeight="1">
      <c r="A21" s="30" t="s">
        <v>29</v>
      </c>
      <c r="B21" s="32"/>
      <c r="C21" s="32"/>
      <c r="D21" s="32"/>
      <c r="E21" s="32"/>
      <c r="F21" s="2"/>
      <c r="G21" s="2"/>
      <c r="H21" s="2"/>
      <c r="I21" s="2"/>
      <c r="J21" s="2"/>
      <c r="K21" s="2"/>
      <c r="L21" s="2"/>
      <c r="M21" s="2"/>
    </row>
    <row r="22" spans="1:19" ht="32.25" customHeight="1">
      <c r="A22" s="30" t="s">
        <v>30</v>
      </c>
      <c r="B22" s="32"/>
      <c r="C22" s="32"/>
      <c r="D22" s="32"/>
      <c r="E22" s="32"/>
    </row>
    <row r="23" spans="1:19" ht="36.75" hidden="1" customHeight="1"/>
    <row r="24" spans="1:19" ht="36.75" hidden="1" customHeight="1"/>
    <row r="25" spans="1:19" ht="36.75" hidden="1" customHeight="1"/>
    <row r="26" spans="1:19" ht="36.75" hidden="1" customHeight="1"/>
    <row r="27" spans="1:19" ht="36.75" hidden="1" customHeight="1"/>
    <row r="28" spans="1:19" ht="36.75" hidden="1" customHeight="1"/>
  </sheetData>
  <sortState xmlns:xlrd2="http://schemas.microsoft.com/office/spreadsheetml/2017/richdata2" ref="C5:N13">
    <sortCondition descending="1" ref="K6:K13"/>
  </sortState>
  <mergeCells count="8">
    <mergeCell ref="A18:D18"/>
    <mergeCell ref="A1:P1"/>
    <mergeCell ref="A2:P2"/>
    <mergeCell ref="A13:D13"/>
    <mergeCell ref="A3:P3"/>
    <mergeCell ref="K13:P13"/>
    <mergeCell ref="A14:P14"/>
    <mergeCell ref="K18:P18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  <rowBreaks count="1" manualBreakCount="1">
    <brk id="13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E103DAF6-9275-4D0E-9589-9242220D2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2 do uchwały 2.5 047</vt:lpstr>
      <vt:lpstr>'Załącznik 2 do uchwały 2.5 047'!kurs</vt:lpstr>
      <vt:lpstr>'Załącznik 2 do uchwały 2.5 047'!Obszar_wydruku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Kiryluk Justyna</cp:lastModifiedBy>
  <cp:revision/>
  <cp:lastPrinted>2025-06-25T07:21:52Z</cp:lastPrinted>
  <dcterms:created xsi:type="dcterms:W3CDTF">2016-04-12T10:40:23Z</dcterms:created>
  <dcterms:modified xsi:type="dcterms:W3CDTF">2025-06-25T07:42:44Z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