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p.ostalowski\Downloads\"/>
    </mc:Choice>
  </mc:AlternateContent>
  <xr:revisionPtr revIDLastSave="0" documentId="13_ncr:1_{2D6675E1-7810-47E9-AEA9-4DB5E73CC09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ałącznik 2 do uchwały 5.5 042" sheetId="4" r:id="rId1"/>
  </sheets>
  <externalReferences>
    <externalReference r:id="rId2"/>
  </externalReferences>
  <definedNames>
    <definedName name="_xlnm._FilterDatabase" localSheetId="0" hidden="1">'Załącznik 2 do uchwały 5.5 042'!$A$1:$W$24</definedName>
    <definedName name="IdEksperci">[1]Eksperci!$K$7:$L$400</definedName>
    <definedName name="kat">#REF!</definedName>
    <definedName name="kategoria_0">[1]Eksperci!$D$7:$D$400</definedName>
    <definedName name="kategoria_1">[1]Eksperci!$E$7:$E$400</definedName>
    <definedName name="kategoria_2">[1]Eksperci!$F$7:$F$400</definedName>
    <definedName name="kategoria_3">[1]Eksperci!$G$7:$G$400</definedName>
    <definedName name="kategoria_4">[1]Eksperci!$H$7:$H$400</definedName>
    <definedName name="kategoria_5">[1]Eksperci!$I$7:$I$400</definedName>
    <definedName name="kategoria_6">[1]Eksperci!$J$7:$J$400</definedName>
    <definedName name="kategorie">#REF!</definedName>
    <definedName name="kategorie_int">[1]Ustawienia!$E$4:$E$10</definedName>
    <definedName name="kurs" localSheetId="0">'Załącznik 2 do uchwały 5.5 042'!$E$83</definedName>
    <definedName name="kurs">#REF!</definedName>
    <definedName name="kwota_ogolne">[1]Ustawienia!$C$13</definedName>
    <definedName name="kwota_szczegol">[1]Ustawienia!$C$14</definedName>
    <definedName name="max_1">[1]Ustawienia!$AK$9</definedName>
    <definedName name="max_10">[1]Ustawienia!$AK$18</definedName>
    <definedName name="max_11">[1]Ustawienia!$AK$19</definedName>
    <definedName name="max_12">[1]Ustawienia!$AK$20</definedName>
    <definedName name="max_13">[1]Ustawienia!$AK$21</definedName>
    <definedName name="max_14">[1]Ustawienia!$AK$22</definedName>
    <definedName name="max_15">[1]Ustawienia!$AK$23</definedName>
    <definedName name="max_16">[1]Ustawienia!$AK$24</definedName>
    <definedName name="max_17">[1]Ustawienia!$AK$25</definedName>
    <definedName name="max_18">[1]Ustawienia!$AK$26</definedName>
    <definedName name="max_19">[1]Ustawienia!$AK$27</definedName>
    <definedName name="max_2">[1]Ustawienia!$AK$10</definedName>
    <definedName name="max_20">[1]Ustawienia!$AK$28</definedName>
    <definedName name="max_3">[1]Ustawienia!$AK$11</definedName>
    <definedName name="max_4">[1]Ustawienia!$AK$12</definedName>
    <definedName name="max_5">[1]Ustawienia!$AK$13</definedName>
    <definedName name="max_6">[1]Ustawienia!$AK$14</definedName>
    <definedName name="max_7">[1]Ustawienia!$AK$15</definedName>
    <definedName name="max_8">[1]Ustawienia!$AK$16</definedName>
    <definedName name="max_9">[1]Ustawienia!$AK$17</definedName>
    <definedName name="max_dof">[1]Ustawienia!$C$8</definedName>
    <definedName name="max_pkt">[1]Ustawienia!$C$5</definedName>
    <definedName name="min_1">[1]Ustawienia!$K$9</definedName>
    <definedName name="min_10">[1]Ustawienia!$K$18</definedName>
    <definedName name="min_11">[1]Ustawienia!$K$19</definedName>
    <definedName name="min_12">[1]Ustawienia!$K$20</definedName>
    <definedName name="min_13">[1]Ustawienia!$K$21</definedName>
    <definedName name="min_14">[1]Ustawienia!$K$22</definedName>
    <definedName name="min_15">[1]Ustawienia!$K$23</definedName>
    <definedName name="min_16">[1]Ustawienia!$K$24</definedName>
    <definedName name="min_17">[1]Ustawienia!$K$25</definedName>
    <definedName name="min_18">[1]Ustawienia!$K$26</definedName>
    <definedName name="min_19">[1]Ustawienia!$K$27</definedName>
    <definedName name="min_2">[1]Ustawienia!$K$10</definedName>
    <definedName name="min_20">[1]Ustawienia!$K$28</definedName>
    <definedName name="min_3">[1]Ustawienia!$K$11</definedName>
    <definedName name="min_4">[1]Ustawienia!$K$12</definedName>
    <definedName name="min_5">[1]Ustawienia!$K$13</definedName>
    <definedName name="min_6">[1]Ustawienia!$K$14</definedName>
    <definedName name="min_7">[1]Ustawienia!$K$15</definedName>
    <definedName name="min_8">[1]Ustawienia!$K$16</definedName>
    <definedName name="min_9">[1]Ustawienia!$K$17</definedName>
    <definedName name="min_dof">[1]Ustawienia!$C$7</definedName>
    <definedName name="min_proc_pozytyw">[1]Ustawienia!$K$6</definedName>
    <definedName name="numer_kat0">[1]Ustawienia!$E$4</definedName>
    <definedName name="numer_kat1">[1]Ustawienia!$E$5</definedName>
    <definedName name="numer_kat2">[1]Ustawienia!$E$6</definedName>
    <definedName name="numer_kat3">[1]Ustawienia!$E$7</definedName>
    <definedName name="numer_kat4">[1]Ustawienia!$E$8</definedName>
    <definedName name="numer_kat5">[1]Ustawienia!$E$9</definedName>
    <definedName name="numer_kat6">[1]Ustawienia!$E$10</definedName>
    <definedName name="_xlnm.Print_Area" localSheetId="0">'Załącznik 2 do uchwały 5.5 042'!$A$1:$N$18</definedName>
    <definedName name="oceny">#REF!</definedName>
    <definedName name="powod_oc">[1]Ustawienia!$B$18:$B$28</definedName>
    <definedName name="projekty">#REF!</definedName>
    <definedName name="projkekty">#REF!</definedName>
    <definedName name="rewitalizacja">#REF!</definedName>
    <definedName name="terminUzup">[1]Ustawienia!$C$29</definedName>
    <definedName name="_xlnm.Print_Titles" localSheetId="0">'Załącznik 2 do uchwały 5.5 042'!$3:$3</definedName>
    <definedName name="zakres">#REF!</definedName>
    <definedName name="zakres_1">[1]Ustawienia!$K$9:$AI$9</definedName>
    <definedName name="zakres_10">[1]Ustawienia!$K$18:$AI$18</definedName>
    <definedName name="zakres_11">[1]Ustawienia!$K$19:$AI$19</definedName>
    <definedName name="zakres_12">[1]Ustawienia!$K$20:$AI$20</definedName>
    <definedName name="zakres_13">[1]Ustawienia!$K$21:$AI$21</definedName>
    <definedName name="zakres_14">[1]Ustawienia!$K$22:$AI$22</definedName>
    <definedName name="zakres_15">[1]Ustawienia!$K$23:$AI$23</definedName>
    <definedName name="zakres_16">[1]Ustawienia!$K$24:$AI$24</definedName>
    <definedName name="zakres_17">[1]Ustawienia!$K$25:$AI$25</definedName>
    <definedName name="zakres_18">[1]Ustawienia!$K$26:$AI$26</definedName>
    <definedName name="zakres_19">[1]Ustawienia!$K$27:$AI$27</definedName>
    <definedName name="zakres_2">[1]Ustawienia!$K$10:$AI$10</definedName>
    <definedName name="zakres_20">[1]Ustawienia!$K$28:$AI$28</definedName>
    <definedName name="zakres_3">[1]Ustawienia!$K$11:$AI$11</definedName>
    <definedName name="zakres_4">[1]Ustawienia!$K$12:$AI$12</definedName>
    <definedName name="zakres_5">[1]Ustawienia!$K$13:$AI$13</definedName>
    <definedName name="zakres_6">[1]Ustawienia!$K$14:$AI$14</definedName>
    <definedName name="zakres_7">[1]Ustawienia!$K$15:$AI$15</definedName>
    <definedName name="zakres_8">[1]Ustawienia!$K$16:$AI$16</definedName>
    <definedName name="zakres_9">[1]Ustawienia!$K$17:$AI$17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4" l="1"/>
  <c r="H14" i="4"/>
  <c r="I14" i="4"/>
  <c r="J14" i="4"/>
  <c r="F14" i="4"/>
  <c r="G9" i="4"/>
  <c r="H9" i="4"/>
  <c r="I9" i="4"/>
  <c r="J9" i="4"/>
  <c r="F9" i="4"/>
</calcChain>
</file>

<file path=xl/sharedStrings.xml><?xml version="1.0" encoding="utf-8"?>
<sst xmlns="http://schemas.openxmlformats.org/spreadsheetml/2006/main" count="88" uniqueCount="54">
  <si>
    <t>Wyniki oceny projektów złożonych w ramach naboru konkurencyjnego nr  FEMA.05.05-IP.01-042/24, Priorytet V „Fundusze Europejskie dla wyższej jakości życia na Mazowszu” dla Działania 5.5 „Infrastruktura społeczna”, Typ projektów: „Tworzenie infrastruktury społecznej w ramach deinstytucjonalizacji usług i reintegracji społecznej” Funduszy Europejskich dla Mazowsza 2021-2027 - Region Warszawski Stołeczny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</si>
  <si>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</si>
  <si>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</si>
  <si>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</si>
  <si>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</si>
  <si>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</si>
  <si>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</si>
  <si>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</si>
  <si>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</si>
  <si>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</si>
  <si>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</si>
  <si>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</si>
  <si>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</si>
  <si>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</si>
  <si>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</si>
  <si>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</si>
  <si>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</si>
  <si>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Mazowiecka Jednostka Wdrażania Programów Unijnych</t>
  </si>
  <si>
    <t>FEMA.05.05-IP.01-05LB/24</t>
  </si>
  <si>
    <t>Gmina Miasto Marki</t>
  </si>
  <si>
    <t>Przebudowa budynku przy ul. Szpitalnej 12A w Markach w celu zwiększenia dostępu do usług społecznych i modernizacja pomieszczeń budynku przy ul. Słowackiego 1 z przeznaczeniem na mieszkania wspomagane</t>
  </si>
  <si>
    <t>36,00</t>
  </si>
  <si>
    <t>Brak danych</t>
  </si>
  <si>
    <t>2</t>
  </si>
  <si>
    <t>FEMA.05.05-IP.01-063A/24</t>
  </si>
  <si>
    <t>Miasto Józefów</t>
  </si>
  <si>
    <t>Adaptacja i rozbudowa budynku stacji kolejki wąskotorowej przy ul. Wawerskiej na budynek użyteczności publicznej - Stacja Integracja</t>
  </si>
  <si>
    <t>35,00</t>
  </si>
  <si>
    <t>3</t>
  </si>
  <si>
    <t>FEMA.05.05-IP.01-05NV/24</t>
  </si>
  <si>
    <t>miasto stołeczne Warszawa</t>
  </si>
  <si>
    <t>OdNowa infrastruktury społecznej w m.st. Warszawie</t>
  </si>
  <si>
    <t>34,00</t>
  </si>
  <si>
    <t>4</t>
  </si>
  <si>
    <t>FEMA.05.05-IP.01-05NW/24</t>
  </si>
  <si>
    <t>Nowa przestrzeń społeczna w m.st. Warszawie</t>
  </si>
  <si>
    <t>SUMA:</t>
  </si>
  <si>
    <t>Projekty, które nie spełniły kryteriów wyboru projektów lub nie uzyskały wymaganej liczby punktów</t>
  </si>
  <si>
    <t>5</t>
  </si>
  <si>
    <t>6</t>
  </si>
  <si>
    <t>7</t>
  </si>
  <si>
    <t>8</t>
  </si>
  <si>
    <t>9</t>
  </si>
  <si>
    <t>10</t>
  </si>
  <si>
    <t>11</t>
  </si>
  <si>
    <t>15</t>
  </si>
  <si>
    <t>16</t>
  </si>
  <si>
    <t>17</t>
  </si>
  <si>
    <t>FEMA.05.05-IP.01-05N5/24</t>
  </si>
  <si>
    <t>Powiat Warszawski Zachodni</t>
  </si>
  <si>
    <t>Rozszerzenie usług wsparcia środowiskowego realizowanych przez Środowiskowy Dom Samopomocy w Łubcu.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</si>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</sst>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24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24"/>
      <color theme="0"/>
      <name val="Arial"/>
      <family val="2"/>
      <charset val="238"/>
    </font>
    <font>
      <sz val="24"/>
      <color theme="3" tint="0.79998168889431442"/>
      <name val="Arial"/>
      <family val="2"/>
      <charset val="238"/>
    </font>
    <font>
      <b/>
      <sz val="22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22"/>
      <color theme="1"/>
      <name val="Calibri"/>
      <family val="2"/>
      <charset val="238"/>
      <scheme val="minor"/>
    </font>
    <font>
      <sz val="24"/>
      <color theme="0"/>
      <name val="Czcionka tekstu podstawowego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49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11">
      <alignment horizontal="center" vertical="center" wrapText="1"/>
    </xf>
    <xf numFmtId="0" fontId="2" fillId="0" borderId="0"/>
    <xf numFmtId="0" fontId="23" fillId="0" borderId="0"/>
    <xf numFmtId="9" fontId="24" fillId="0" borderId="0" applyFont="0" applyFill="0" applyBorder="0" applyAlignment="0" applyProtection="0"/>
    <xf numFmtId="0" fontId="25" fillId="0" borderId="0"/>
    <xf numFmtId="0" fontId="1" fillId="0" borderId="0"/>
  </cellStyleXfs>
  <cellXfs count="63">
    <xf numFmtId="0" fontId="0" fillId="0" borderId="0" xfId="0"/>
    <xf numFmtId="0" fontId="20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164" fontId="20" fillId="0" borderId="0" xfId="0" applyNumberFormat="1" applyFont="1"/>
    <xf numFmtId="10" fontId="20" fillId="0" borderId="0" xfId="0" applyNumberFormat="1" applyFont="1"/>
    <xf numFmtId="49" fontId="21" fillId="0" borderId="0" xfId="0" applyNumberFormat="1" applyFont="1" applyAlignment="1">
      <alignment horizontal="center" vertical="center"/>
    </xf>
    <xf numFmtId="44" fontId="20" fillId="0" borderId="0" xfId="0" applyNumberFormat="1" applyFont="1" applyAlignment="1">
      <alignment vertical="center"/>
    </xf>
    <xf numFmtId="2" fontId="21" fillId="0" borderId="0" xfId="0" applyNumberFormat="1" applyFont="1" applyAlignment="1">
      <alignment horizontal="center" vertical="center"/>
    </xf>
    <xf numFmtId="10" fontId="21" fillId="0" borderId="0" xfId="1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 wrapText="1"/>
    </xf>
    <xf numFmtId="10" fontId="26" fillId="0" borderId="10" xfId="1" applyNumberFormat="1" applyFont="1" applyFill="1" applyBorder="1" applyAlignment="1">
      <alignment horizontal="center" vertical="center"/>
    </xf>
    <xf numFmtId="1" fontId="26" fillId="0" borderId="10" xfId="0" applyNumberFormat="1" applyFont="1" applyBorder="1" applyAlignment="1">
      <alignment horizontal="center" vertical="center"/>
    </xf>
    <xf numFmtId="4" fontId="28" fillId="0" borderId="10" xfId="0" applyNumberFormat="1" applyFont="1" applyBorder="1" applyAlignment="1">
      <alignment horizontal="center" vertical="center" wrapText="1"/>
    </xf>
    <xf numFmtId="49" fontId="26" fillId="34" borderId="10" xfId="0" applyNumberFormat="1" applyFont="1" applyFill="1" applyBorder="1" applyAlignment="1">
      <alignment horizontal="center" vertical="center"/>
    </xf>
    <xf numFmtId="49" fontId="26" fillId="34" borderId="10" xfId="0" applyNumberFormat="1" applyFont="1" applyFill="1" applyBorder="1" applyAlignment="1">
      <alignment horizontal="center" vertical="center" wrapText="1"/>
    </xf>
    <xf numFmtId="10" fontId="26" fillId="34" borderId="10" xfId="1" applyNumberFormat="1" applyFont="1" applyFill="1" applyBorder="1" applyAlignment="1">
      <alignment horizontal="center" vertical="center"/>
    </xf>
    <xf numFmtId="1" fontId="26" fillId="34" borderId="10" xfId="0" applyNumberFormat="1" applyFont="1" applyFill="1" applyBorder="1" applyAlignment="1">
      <alignment horizontal="center" vertical="center"/>
    </xf>
    <xf numFmtId="4" fontId="29" fillId="34" borderId="10" xfId="0" applyNumberFormat="1" applyFont="1" applyFill="1" applyBorder="1" applyAlignment="1">
      <alignment horizontal="center" vertical="center" wrapText="1"/>
    </xf>
    <xf numFmtId="49" fontId="26" fillId="33" borderId="15" xfId="0" applyNumberFormat="1" applyFont="1" applyFill="1" applyBorder="1" applyAlignment="1">
      <alignment horizontal="center" vertical="center"/>
    </xf>
    <xf numFmtId="49" fontId="26" fillId="33" borderId="16" xfId="0" applyNumberFormat="1" applyFont="1" applyFill="1" applyBorder="1" applyAlignment="1">
      <alignment horizontal="center" vertical="center"/>
    </xf>
    <xf numFmtId="49" fontId="26" fillId="33" borderId="0" xfId="0" applyNumberFormat="1" applyFont="1" applyFill="1" applyAlignment="1">
      <alignment horizontal="center" vertical="center"/>
    </xf>
    <xf numFmtId="49" fontId="26" fillId="33" borderId="10" xfId="0" applyNumberFormat="1" applyFont="1" applyFill="1" applyBorder="1" applyAlignment="1">
      <alignment horizontal="center" vertical="center"/>
    </xf>
    <xf numFmtId="0" fontId="30" fillId="33" borderId="10" xfId="0" applyFont="1" applyFill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center" vertical="center" wrapText="1"/>
    </xf>
    <xf numFmtId="0" fontId="31" fillId="33" borderId="10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/>
    <xf numFmtId="0" fontId="30" fillId="33" borderId="14" xfId="0" applyFont="1" applyFill="1" applyBorder="1" applyAlignment="1">
      <alignment horizontal="center" vertical="center" wrapText="1"/>
    </xf>
    <xf numFmtId="0" fontId="32" fillId="0" borderId="0" xfId="0" applyFont="1"/>
    <xf numFmtId="0" fontId="26" fillId="0" borderId="10" xfId="0" applyFont="1" applyBorder="1" applyAlignment="1">
      <alignment horizontal="left" vertical="center" wrapText="1"/>
    </xf>
    <xf numFmtId="0" fontId="26" fillId="34" borderId="10" xfId="0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/>
    </xf>
    <xf numFmtId="0" fontId="26" fillId="34" borderId="10" xfId="0" applyFont="1" applyFill="1" applyBorder="1" applyAlignment="1">
      <alignment horizontal="center" vertical="center"/>
    </xf>
    <xf numFmtId="165" fontId="26" fillId="0" borderId="10" xfId="0" applyNumberFormat="1" applyFont="1" applyBorder="1" applyAlignment="1">
      <alignment horizontal="right" vertical="center" wrapText="1"/>
    </xf>
    <xf numFmtId="165" fontId="26" fillId="0" borderId="10" xfId="0" applyNumberFormat="1" applyFont="1" applyBorder="1" applyAlignment="1">
      <alignment horizontal="right" vertical="center"/>
    </xf>
    <xf numFmtId="165" fontId="26" fillId="34" borderId="10" xfId="0" applyNumberFormat="1" applyFont="1" applyFill="1" applyBorder="1" applyAlignment="1">
      <alignment horizontal="right" vertical="center" wrapText="1"/>
    </xf>
    <xf numFmtId="165" fontId="26" fillId="34" borderId="10" xfId="0" applyNumberFormat="1" applyFont="1" applyFill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2" fontId="26" fillId="0" borderId="10" xfId="0" applyNumberFormat="1" applyFont="1" applyBorder="1" applyAlignment="1">
      <alignment horizontal="center" vertical="center"/>
    </xf>
    <xf numFmtId="165" fontId="26" fillId="0" borderId="10" xfId="0" applyNumberFormat="1" applyFont="1" applyBorder="1" applyAlignment="1">
      <alignment vertical="center"/>
    </xf>
    <xf numFmtId="0" fontId="26" fillId="34" borderId="14" xfId="0" applyFont="1" applyFill="1" applyBorder="1" applyAlignment="1">
      <alignment horizontal="center" vertical="center" wrapText="1"/>
    </xf>
    <xf numFmtId="165" fontId="26" fillId="34" borderId="10" xfId="0" applyNumberFormat="1" applyFont="1" applyFill="1" applyBorder="1" applyAlignment="1">
      <alignment vertical="center"/>
    </xf>
    <xf numFmtId="49" fontId="29" fillId="34" borderId="12" xfId="0" applyNumberFormat="1" applyFont="1" applyFill="1" applyBorder="1" applyAlignment="1">
      <alignment horizontal="center" vertical="center" wrapText="1"/>
    </xf>
    <xf numFmtId="49" fontId="29" fillId="34" borderId="13" xfId="0" applyNumberFormat="1" applyFont="1" applyFill="1" applyBorder="1" applyAlignment="1">
      <alignment horizontal="center" vertical="center" wrapText="1"/>
    </xf>
    <xf numFmtId="49" fontId="29" fillId="34" borderId="14" xfId="0" applyNumberFormat="1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2" fontId="28" fillId="0" borderId="12" xfId="0" applyNumberFormat="1" applyFont="1" applyBorder="1" applyAlignment="1">
      <alignment horizontal="center" vertical="center"/>
    </xf>
    <xf numFmtId="2" fontId="33" fillId="0" borderId="13" xfId="0" applyNumberFormat="1" applyFont="1" applyBorder="1" applyAlignment="1">
      <alignment horizontal="center" vertical="center"/>
    </xf>
    <xf numFmtId="2" fontId="33" fillId="0" borderId="14" xfId="0" applyNumberFormat="1" applyFont="1" applyBorder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2" fontId="28" fillId="0" borderId="13" xfId="0" applyNumberFormat="1" applyFont="1" applyBorder="1" applyAlignment="1">
      <alignment horizontal="center" vertical="center"/>
    </xf>
    <xf numFmtId="2" fontId="28" fillId="0" borderId="14" xfId="0" applyNumberFormat="1" applyFont="1" applyBorder="1" applyAlignment="1">
      <alignment horizontal="center" vertical="center"/>
    </xf>
    <xf numFmtId="2" fontId="29" fillId="34" borderId="12" xfId="0" applyNumberFormat="1" applyFont="1" applyFill="1" applyBorder="1" applyAlignment="1">
      <alignment horizontal="center" vertical="center"/>
    </xf>
    <xf numFmtId="2" fontId="29" fillId="34" borderId="13" xfId="0" applyNumberFormat="1" applyFont="1" applyFill="1" applyBorder="1" applyAlignment="1">
      <alignment horizontal="center" vertical="center"/>
    </xf>
    <xf numFmtId="2" fontId="29" fillId="34" borderId="14" xfId="0" applyNumberFormat="1" applyFont="1" applyFill="1" applyBorder="1" applyAlignment="1">
      <alignment horizontal="center" vertical="center"/>
    </xf>
  </cellXfs>
  <cellStyles count="49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Normalny 4" xfId="47" xr:uid="{23AEB2A7-CD30-4243-9209-57B861BDF6B9}"/>
    <cellStyle name="Normalny 5" xfId="48" xr:uid="{D7587DBF-ABA9-4E73-9962-6864C11624D3}"/>
    <cellStyle name="Obliczenia" xfId="12" builtinId="22" customBuiltin="1"/>
    <cellStyle name="Procentowy" xfId="1" builtinId="5"/>
    <cellStyle name="Procentowy 2" xfId="46" xr:uid="{CEAD9D56-EBFD-4DC5-8B10-635CC17C30EA}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.grabowska\Downloads\Tabela%20-%201.1-027%20stan%209.12.2024%20(4).xlsm" TargetMode="External"/><Relationship Id="rId1" Type="http://schemas.openxmlformats.org/officeDocument/2006/relationships/externalLinkPath" Target="/Users/m.grabowska/Downloads/Tabela%20-%201.1-027%20stan%209.12.2024%20(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tawienia"/>
      <sheetName val="Dane"/>
      <sheetName val="Kryt. finansowe"/>
      <sheetName val="Kryt. ogólne"/>
      <sheetName val="Kryt. szczegółowe"/>
      <sheetName val="Podsumowanie ocen"/>
      <sheetName val="Protesty"/>
      <sheetName val="Eksperci"/>
      <sheetName val="Rozliczenia kwartalne"/>
      <sheetName val="Monitor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Q25"/>
  <sheetViews>
    <sheetView showGridLines="0" tabSelected="1" view="pageBreakPreview" zoomScale="40" zoomScaleNormal="40" zoomScaleSheetLayoutView="40" zoomScalePageLayoutView="40" workbookViewId="0">
      <selection sqref="A1:XFD1"/>
    </sheetView>
  </sheetViews>
  <sheetFormatPr defaultColWidth="8.75" defaultRowHeight="0" customHeight="1" zeroHeight="1"/>
  <cols>
    <col min="1" max="1" width="7.125" style="3" customWidth="1"/>
    <col min="2" max="2" width="25" style="3" customWidth="1"/>
    <col min="3" max="3" width="35.25" style="4" customWidth="1"/>
    <col min="4" max="4" width="39.875" style="4" customWidth="1"/>
    <col min="5" max="5" width="64.625" style="4" customWidth="1"/>
    <col min="6" max="9" width="38.5" style="4" bestFit="1" customWidth="1"/>
    <col min="10" max="10" width="33" style="4" customWidth="1"/>
    <col min="11" max="11" width="26.875" style="4" customWidth="1"/>
    <col min="12" max="12" width="23.625" style="2" customWidth="1"/>
    <col min="13" max="13" width="24.75" style="2" customWidth="1"/>
    <col min="14" max="14" width="31.75" style="2" customWidth="1"/>
    <col min="15" max="15" width="17" style="2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7" ht="111.75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1"/>
    </row>
    <row r="2" spans="1:17" ht="110.25" customHeight="1">
      <c r="A2" s="55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7"/>
      <c r="O2" s="1"/>
    </row>
    <row r="3" spans="1:17" ht="210.75" customHeight="1">
      <c r="A3" s="26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  <c r="K3" s="26" t="s">
        <v>12</v>
      </c>
      <c r="L3" s="27" t="s">
        <v>13</v>
      </c>
      <c r="M3" s="27" t="s">
        <v>14</v>
      </c>
      <c r="N3" s="26" t="s">
        <v>15</v>
      </c>
      <c r="O3" s="1"/>
    </row>
    <row r="4" spans="1:17" s="30" customFormat="1" ht="24" customHeight="1">
      <c r="A4" s="28">
        <v>1</v>
      </c>
      <c r="B4" s="28">
        <v>2</v>
      </c>
      <c r="C4" s="28">
        <v>3</v>
      </c>
      <c r="D4" s="28">
        <v>4</v>
      </c>
      <c r="E4" s="28">
        <v>5</v>
      </c>
      <c r="F4" s="28">
        <v>6</v>
      </c>
      <c r="G4" s="28">
        <v>7</v>
      </c>
      <c r="H4" s="28">
        <v>8</v>
      </c>
      <c r="I4" s="28">
        <v>9</v>
      </c>
      <c r="J4" s="28">
        <v>10</v>
      </c>
      <c r="K4" s="28">
        <v>11</v>
      </c>
      <c r="L4" s="28">
        <v>15</v>
      </c>
      <c r="M4" s="28">
        <v>16</v>
      </c>
      <c r="N4" s="28">
        <v>17</v>
      </c>
      <c r="O4" s="29"/>
    </row>
    <row r="5" spans="1:17" ht="210">
      <c r="A5" s="12" t="s">
        <v>16</v>
      </c>
      <c r="B5" s="13" t="s">
        <v>17</v>
      </c>
      <c r="C5" s="13" t="s">
        <v>18</v>
      </c>
      <c r="D5" s="33" t="s">
        <v>19</v>
      </c>
      <c r="E5" s="33" t="s">
        <v>20</v>
      </c>
      <c r="F5" s="37">
        <v>6251007.7000000002</v>
      </c>
      <c r="G5" s="37">
        <v>5993605.5999999996</v>
      </c>
      <c r="H5" s="38">
        <v>3895843.59</v>
      </c>
      <c r="I5" s="37">
        <v>2996802.77</v>
      </c>
      <c r="J5" s="37">
        <v>899040.82</v>
      </c>
      <c r="K5" s="35" t="s">
        <v>21</v>
      </c>
      <c r="L5" s="14">
        <v>0.6428571428571429</v>
      </c>
      <c r="M5" s="15">
        <v>127</v>
      </c>
      <c r="N5" s="16" t="s">
        <v>22</v>
      </c>
      <c r="O5" s="6"/>
      <c r="Q5" s="5"/>
    </row>
    <row r="6" spans="1:17" ht="150">
      <c r="A6" s="17" t="s">
        <v>23</v>
      </c>
      <c r="B6" s="18" t="s">
        <v>17</v>
      </c>
      <c r="C6" s="18" t="s">
        <v>24</v>
      </c>
      <c r="D6" s="34" t="s">
        <v>25</v>
      </c>
      <c r="E6" s="34" t="s">
        <v>26</v>
      </c>
      <c r="F6" s="39">
        <v>5506119.6100000003</v>
      </c>
      <c r="G6" s="39">
        <v>5172396.16</v>
      </c>
      <c r="H6" s="40">
        <v>2586198.0499999998</v>
      </c>
      <c r="I6" s="39">
        <v>2586198.0499999998</v>
      </c>
      <c r="J6" s="39">
        <v>0</v>
      </c>
      <c r="K6" s="36" t="s">
        <v>27</v>
      </c>
      <c r="L6" s="19">
        <v>0.625</v>
      </c>
      <c r="M6" s="20">
        <v>127</v>
      </c>
      <c r="N6" s="21" t="s">
        <v>22</v>
      </c>
      <c r="O6" s="6"/>
      <c r="Q6" s="5"/>
    </row>
    <row r="7" spans="1:17" ht="150">
      <c r="A7" s="12" t="s">
        <v>28</v>
      </c>
      <c r="B7" s="13" t="s">
        <v>17</v>
      </c>
      <c r="C7" s="13" t="s">
        <v>29</v>
      </c>
      <c r="D7" s="33" t="s">
        <v>30</v>
      </c>
      <c r="E7" s="33" t="s">
        <v>31</v>
      </c>
      <c r="F7" s="37">
        <v>13122056.029999999</v>
      </c>
      <c r="G7" s="37">
        <v>10000000</v>
      </c>
      <c r="H7" s="38">
        <v>4999999.99</v>
      </c>
      <c r="I7" s="37">
        <v>4999999.99</v>
      </c>
      <c r="J7" s="37">
        <v>0</v>
      </c>
      <c r="K7" s="35" t="s">
        <v>32</v>
      </c>
      <c r="L7" s="14">
        <v>0.6071428571428571</v>
      </c>
      <c r="M7" s="15">
        <v>127</v>
      </c>
      <c r="N7" s="16" t="s">
        <v>22</v>
      </c>
      <c r="O7" s="6"/>
      <c r="Q7" s="5"/>
    </row>
    <row r="8" spans="1:17" ht="150">
      <c r="A8" s="17" t="s">
        <v>33</v>
      </c>
      <c r="B8" s="18" t="s">
        <v>17</v>
      </c>
      <c r="C8" s="18" t="s">
        <v>34</v>
      </c>
      <c r="D8" s="34" t="s">
        <v>30</v>
      </c>
      <c r="E8" s="34" t="s">
        <v>35</v>
      </c>
      <c r="F8" s="39">
        <v>10027479.550000001</v>
      </c>
      <c r="G8" s="39">
        <v>10000000</v>
      </c>
      <c r="H8" s="40">
        <v>4999999.9800000004</v>
      </c>
      <c r="I8" s="39">
        <v>4999999.9800000004</v>
      </c>
      <c r="J8" s="39">
        <v>0</v>
      </c>
      <c r="K8" s="36" t="s">
        <v>32</v>
      </c>
      <c r="L8" s="19">
        <v>0.6071428571428571</v>
      </c>
      <c r="M8" s="20">
        <v>127</v>
      </c>
      <c r="N8" s="21" t="s">
        <v>22</v>
      </c>
      <c r="O8" s="6"/>
      <c r="Q8" s="5"/>
    </row>
    <row r="9" spans="1:17" ht="90.75" customHeight="1">
      <c r="A9" s="52" t="s">
        <v>22</v>
      </c>
      <c r="B9" s="53"/>
      <c r="C9" s="53"/>
      <c r="D9" s="54"/>
      <c r="E9" s="13" t="s">
        <v>36</v>
      </c>
      <c r="F9" s="43">
        <f>SUM(F5:F8)</f>
        <v>34906662.890000001</v>
      </c>
      <c r="G9" s="43">
        <f t="shared" ref="G9:J9" si="0">SUM(G5:G8)</f>
        <v>31166001.759999998</v>
      </c>
      <c r="H9" s="43">
        <f t="shared" si="0"/>
        <v>16482041.609999999</v>
      </c>
      <c r="I9" s="43">
        <f t="shared" si="0"/>
        <v>15583000.790000001</v>
      </c>
      <c r="J9" s="43">
        <f t="shared" si="0"/>
        <v>899040.82</v>
      </c>
      <c r="K9" s="52" t="s">
        <v>22</v>
      </c>
      <c r="L9" s="58"/>
      <c r="M9" s="58"/>
      <c r="N9" s="59"/>
      <c r="O9" s="6"/>
      <c r="Q9" s="5"/>
    </row>
    <row r="10" spans="1:17" ht="111.75" customHeight="1">
      <c r="A10" s="55" t="s">
        <v>37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7"/>
      <c r="O10" s="6"/>
      <c r="Q10" s="5"/>
    </row>
    <row r="11" spans="1:17" ht="360.75" customHeight="1">
      <c r="A11" s="26" t="s">
        <v>2</v>
      </c>
      <c r="B11" s="26" t="s">
        <v>3</v>
      </c>
      <c r="C11" s="27" t="s">
        <v>4</v>
      </c>
      <c r="D11" s="26" t="s">
        <v>5</v>
      </c>
      <c r="E11" s="31" t="s">
        <v>6</v>
      </c>
      <c r="F11" s="26" t="s">
        <v>7</v>
      </c>
      <c r="G11" s="26" t="s">
        <v>8</v>
      </c>
      <c r="H11" s="26" t="s">
        <v>9</v>
      </c>
      <c r="I11" s="26" t="s">
        <v>10</v>
      </c>
      <c r="J11" s="26" t="s">
        <v>11</v>
      </c>
      <c r="K11" s="26" t="s">
        <v>12</v>
      </c>
      <c r="L11" s="27" t="s">
        <v>13</v>
      </c>
      <c r="M11" s="27" t="s">
        <v>14</v>
      </c>
      <c r="N11" s="26" t="s">
        <v>15</v>
      </c>
      <c r="O11" s="6"/>
      <c r="Q11" s="5"/>
    </row>
    <row r="12" spans="1:17" ht="24" customHeight="1">
      <c r="A12" s="22" t="s">
        <v>16</v>
      </c>
      <c r="B12" s="23" t="s">
        <v>23</v>
      </c>
      <c r="C12" s="24" t="s">
        <v>28</v>
      </c>
      <c r="D12" s="25" t="s">
        <v>33</v>
      </c>
      <c r="E12" s="23" t="s">
        <v>38</v>
      </c>
      <c r="F12" s="23" t="s">
        <v>39</v>
      </c>
      <c r="G12" s="23" t="s">
        <v>40</v>
      </c>
      <c r="H12" s="23" t="s">
        <v>41</v>
      </c>
      <c r="I12" s="23" t="s">
        <v>42</v>
      </c>
      <c r="J12" s="23" t="s">
        <v>43</v>
      </c>
      <c r="K12" s="23" t="s">
        <v>44</v>
      </c>
      <c r="L12" s="23" t="s">
        <v>45</v>
      </c>
      <c r="M12" s="23" t="s">
        <v>46</v>
      </c>
      <c r="N12" s="23" t="s">
        <v>47</v>
      </c>
      <c r="O12" s="6"/>
      <c r="Q12" s="5"/>
    </row>
    <row r="13" spans="1:17" ht="150">
      <c r="A13" s="13" t="s">
        <v>38</v>
      </c>
      <c r="B13" s="13" t="s">
        <v>17</v>
      </c>
      <c r="C13" s="41" t="s">
        <v>48</v>
      </c>
      <c r="D13" s="33" t="s">
        <v>49</v>
      </c>
      <c r="E13" s="33" t="s">
        <v>50</v>
      </c>
      <c r="F13" s="37">
        <v>6399859.8600000003</v>
      </c>
      <c r="G13" s="37">
        <v>5735859.8600000003</v>
      </c>
      <c r="H13" s="38">
        <v>2867929.9</v>
      </c>
      <c r="I13" s="37">
        <v>2867929.9</v>
      </c>
      <c r="J13" s="37">
        <v>0</v>
      </c>
      <c r="K13" s="42">
        <v>23</v>
      </c>
      <c r="L13" s="14">
        <v>0.4107142857142857</v>
      </c>
      <c r="M13" s="15">
        <v>127</v>
      </c>
      <c r="N13" s="16" t="s">
        <v>22</v>
      </c>
      <c r="O13" s="6"/>
      <c r="Q13" s="5"/>
    </row>
    <row r="14" spans="1:17" ht="90" customHeight="1">
      <c r="A14" s="46" t="s">
        <v>22</v>
      </c>
      <c r="B14" s="47"/>
      <c r="C14" s="47"/>
      <c r="D14" s="48"/>
      <c r="E14" s="44" t="s">
        <v>36</v>
      </c>
      <c r="F14" s="45">
        <f>SUM(F13)</f>
        <v>6399859.8600000003</v>
      </c>
      <c r="G14" s="45">
        <f t="shared" ref="G14:J14" si="1">SUM(G13)</f>
        <v>5735859.8600000003</v>
      </c>
      <c r="H14" s="45">
        <f t="shared" si="1"/>
        <v>2867929.9</v>
      </c>
      <c r="I14" s="45">
        <f t="shared" si="1"/>
        <v>2867929.9</v>
      </c>
      <c r="J14" s="45">
        <f t="shared" si="1"/>
        <v>0</v>
      </c>
      <c r="K14" s="60" t="s">
        <v>22</v>
      </c>
      <c r="L14" s="61"/>
      <c r="M14" s="61"/>
      <c r="N14" s="62"/>
      <c r="O14" s="6"/>
      <c r="Q14" s="5"/>
    </row>
    <row r="15" spans="1:17" ht="70.5" customHeight="1">
      <c r="A15" s="7"/>
      <c r="B15" s="7"/>
      <c r="C15" s="7"/>
      <c r="D15" s="7"/>
      <c r="E15" s="7"/>
      <c r="F15" s="8"/>
      <c r="G15" s="8"/>
      <c r="H15" s="8"/>
      <c r="I15" s="8"/>
      <c r="J15" s="8"/>
      <c r="K15" s="9"/>
      <c r="L15" s="10"/>
      <c r="M15" s="11"/>
      <c r="N15" s="10"/>
      <c r="Q15" s="5"/>
    </row>
    <row r="16" spans="1:17" ht="32.25" customHeight="1">
      <c r="A16" s="30" t="s">
        <v>51</v>
      </c>
      <c r="B16" s="32"/>
      <c r="C16" s="32"/>
      <c r="D16" s="32"/>
      <c r="E16" s="32"/>
    </row>
    <row r="17" spans="1:11" ht="32.25" customHeight="1">
      <c r="A17" s="30" t="s">
        <v>52</v>
      </c>
      <c r="B17" s="32"/>
      <c r="C17" s="32"/>
      <c r="D17" s="32"/>
      <c r="E17" s="32"/>
      <c r="F17" s="2"/>
      <c r="G17" s="2"/>
      <c r="H17" s="2"/>
      <c r="I17" s="2"/>
      <c r="J17" s="2"/>
      <c r="K17" s="2"/>
    </row>
    <row r="18" spans="1:11" ht="32.25" customHeight="1">
      <c r="A18" s="30" t="s">
        <v>53</v>
      </c>
      <c r="B18" s="32"/>
      <c r="C18" s="32"/>
      <c r="D18" s="32"/>
      <c r="E18" s="32"/>
    </row>
    <row r="19" spans="1:11" ht="36.75" hidden="1" customHeight="1"/>
    <row r="20" spans="1:11" ht="36.75" hidden="1" customHeight="1"/>
    <row r="21" spans="1:11" ht="36.75" hidden="1" customHeight="1"/>
    <row r="22" spans="1:11" ht="36.75" hidden="1" customHeight="1"/>
    <row r="23" spans="1:11" ht="36.75" hidden="1" customHeight="1"/>
    <row r="24" spans="1:11" ht="36.75" hidden="1" customHeight="1"/>
    <row r="25" spans="1:11" ht="0" hidden="1" customHeight="1"/>
  </sheetData>
  <sortState xmlns:xlrd2="http://schemas.microsoft.com/office/spreadsheetml/2017/richdata2" ref="C4:L9">
    <sortCondition descending="1" ref="K5:K9"/>
  </sortState>
  <mergeCells count="7">
    <mergeCell ref="A14:D14"/>
    <mergeCell ref="A1:N1"/>
    <mergeCell ref="A9:D9"/>
    <mergeCell ref="A2:N2"/>
    <mergeCell ref="K9:N9"/>
    <mergeCell ref="A10:N10"/>
    <mergeCell ref="K14:N14"/>
  </mergeCells>
  <phoneticPr fontId="22" type="noConversion"/>
  <printOptions horizontalCentered="1"/>
  <pageMargins left="3.937007874015748E-2" right="3.937007874015748E-2" top="0.39370078740157483" bottom="0.39370078740157483" header="0.31496062992125984" footer="0.31496062992125984"/>
  <pageSetup paperSize="9" scale="23" orientation="landscape" r:id="rId1"/>
  <headerFoot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11EEA8-F2D6-4807-81F9-043327C93D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Załącznik 2 do uchwały 5.5 042</vt:lpstr>
      <vt:lpstr>'Załącznik 2 do uchwały 5.5 042'!kurs</vt:lpstr>
      <vt:lpstr>'Załącznik 2 do uchwały 5.5 042'!Obszar_wydruku</vt:lpstr>
      <vt:lpstr>'Załącznik 2 do uchwały 5.5 042'!Tytuły_wydruku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Ostałowski Piotr</cp:lastModifiedBy>
  <cp:revision/>
  <dcterms:created xsi:type="dcterms:W3CDTF">2016-04-12T10:40:23Z</dcterms:created>
  <dcterms:modified xsi:type="dcterms:W3CDTF">2025-05-19T10:26:19Z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