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paryz\Desktop\Uchwała 2.5_025\"/>
    </mc:Choice>
  </mc:AlternateContent>
  <xr:revisionPtr revIDLastSave="1" documentId="13_ncr:1_{6431ACB6-9311-45A0-8D98-A059FE112C70}" xr6:coauthVersionLast="47" xr6:coauthVersionMax="47" xr10:uidLastSave="{D4B86150-A90F-4B72-A51E-2A4EC8B5CFCF}"/>
  <bookViews>
    <workbookView xWindow="-2910" yWindow="1140" windowWidth="19785" windowHeight="16260" xr2:uid="{00000000-000D-0000-FFFF-FFFF00000000}"/>
  </bookViews>
  <sheets>
    <sheet name="Zał  2.5 (025) RMR" sheetId="4" r:id="rId1"/>
    <sheet name="Rewitalizacja" sheetId="3" state="hidden" r:id="rId2"/>
  </sheets>
  <definedNames>
    <definedName name="_xlnm._FilterDatabase" localSheetId="0" hidden="1">'Zał  2.5 (025) RMR'!$A$3:$N$22</definedName>
    <definedName name="kurs" localSheetId="0">'Zał  2.5 (025) RMR'!$E$87</definedName>
    <definedName name="kurs">#REF!</definedName>
    <definedName name="_xlnm.Print_Area" localSheetId="0">'Zał  2.5 (025) RMR'!$A$1:$N$22</definedName>
    <definedName name="rewitalizacja">Rewitalizacja!$A$1:$A$17</definedName>
    <definedName name="_xlnm.Print_Titles" localSheetId="0">'Zał  2.5 (025) RMR'!$3:$3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4" l="1"/>
  <c r="H14" i="4"/>
  <c r="F8" i="4"/>
  <c r="G8" i="4"/>
  <c r="H8" i="4"/>
  <c r="G18" i="4"/>
  <c r="I18" i="4"/>
  <c r="J18" i="4"/>
  <c r="F18" i="4"/>
  <c r="J8" i="4"/>
  <c r="H13" i="4"/>
  <c r="H15" i="4"/>
  <c r="H16" i="4"/>
  <c r="H17" i="4"/>
  <c r="H12" i="4"/>
  <c r="L7" i="4"/>
  <c r="L5" i="4"/>
  <c r="L6" i="4"/>
  <c r="H18" i="4" l="1"/>
</calcChain>
</file>

<file path=xl/sharedStrings.xml><?xml version="1.0" encoding="utf-8"?>
<sst xmlns="http://schemas.openxmlformats.org/spreadsheetml/2006/main" count="172" uniqueCount="85">
  <si>
    <t>Wyniki oceny projektów, złożonych w ramach naboru konkurencyjnego nr  FEMA.02.05-IP.01-025/24, Priorytet II „Fundusze Europejskie na zielony rozwój Mazowsza” dla Działania 2.5 „Gospodarka wodno-ściekowa”, Typ projektów: „Porządkowanie gospodarki wodno-kanalizacyjnej” Funduszy Europejskich dla Mazowsza 2021-2027 w zakresie Regionu Mazowieckiego Regionalnego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</si>
  <si>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</si>
  <si>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</si>
  <si>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</si>
  <si>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</si>
  <si>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</si>
  <si>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</si>
  <si>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</si>
  <si>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</si>
  <si>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</si>
  <si>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</si>
  <si>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</si>
  <si>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</si>
  <si>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</si>
  <si>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</si>
  <si>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</si>
  <si>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</si>
  <si>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</si>
  <si>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</si>
  <si>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</si>
  <si>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</si>
  <si>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</si>
  <si>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</si>
  <si>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</si>
  <si>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</si>
  <si>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</si>
  <si>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</si>
  <si>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</si>
  <si>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</si>
  <si>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</si>
  <si>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</si>
  <si>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FEMA.02.05-IP.01-050Z/24</t>
  </si>
  <si>
    <t>Budowa kanalizacji sanitarnej i deszczowej w ul. Podzamcze i ul. Błazińska w Iłży</t>
  </si>
  <si>
    <t>Gmina Iłża</t>
  </si>
  <si>
    <t>065</t>
  </si>
  <si>
    <t>Brak danych</t>
  </si>
  <si>
    <t>FEMA.02.05-IP.01-0505/24</t>
  </si>
  <si>
    <t>Budowa kanalizacji sanitarnej w miejscowości Puznówka</t>
  </si>
  <si>
    <t>Miasto i Gmina Pilawa</t>
  </si>
  <si>
    <t>FEMA.02.05-IP.01-03WY/24</t>
  </si>
  <si>
    <t>Rozbudowa i modernizacja oczyszczalni ścieków w Grabcach Józefpolskich (gm. Mszczonów)</t>
  </si>
  <si>
    <t>Gmina Mszczonów</t>
  </si>
  <si>
    <t>SUMA:</t>
  </si>
  <si>
    <t>Projekty, które nie spełniły kryteriów wyboru projektów lub nie uzyskały wymaganej liczby punktów</t>
  </si>
  <si>
    <t>FEMA.02.05-IP.01-04ZF/24</t>
  </si>
  <si>
    <t>Rozbudowa oczyszczalni ścieków oraz budowa stacji uzdatniania wody w Nasielsku</t>
  </si>
  <si>
    <t>Gmina Nasielsk</t>
  </si>
  <si>
    <t>nie dotyczy</t>
  </si>
  <si>
    <t>066</t>
  </si>
  <si>
    <t>Negatywna ocena formalna</t>
  </si>
  <si>
    <t>FEMA.02.05-IP.01-050C/24</t>
  </si>
  <si>
    <t>Kompleksowe rozwiązania w zakresie gospodarki wodno-kanalizacyjnej na terenie Gminy Żabia Wola</t>
  </si>
  <si>
    <t>Gmina Żabia Wola</t>
  </si>
  <si>
    <t>FEMA.02.05-IP.01-03WH/24</t>
  </si>
  <si>
    <t>Rozbudowa oczyszczalni ścieków w Gminie Wiskitki wraz z kanalizacją</t>
  </si>
  <si>
    <t>Gmina Wiskitki</t>
  </si>
  <si>
    <t>FEMA.02.05-IP.01-04ZO/24</t>
  </si>
  <si>
    <t>Porządkowanie gospodarki wodno-kanalizacyjnej poprzez modernizację komunalnej oczyszczalni ścieków w Belsku Dużym.</t>
  </si>
  <si>
    <t>Gmina Belsk Duży</t>
  </si>
  <si>
    <t>FEMA.02.05-IP.01-03IW/24</t>
  </si>
  <si>
    <t>Budowa sieci kanalizacji sanitarnej wraz z przyłączami oraz remont sieci wodociągowej wraz z przyłączami w miejscowości Bulkowo, gmina Bulkowo</t>
  </si>
  <si>
    <t>Gmina Bulkowo</t>
  </si>
  <si>
    <t>FEMA.02.05-IP.01-04S2/24</t>
  </si>
  <si>
    <t>Modernizacja i rozbudowa oczyszczalni ścieków w Gąbinie</t>
  </si>
  <si>
    <t>Miasto i Gmina Gąbin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</si>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</sst>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3" tint="0.7999816888943144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64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10" xfId="1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18" fillId="33" borderId="12" xfId="0" applyNumberFormat="1" applyFont="1" applyFill="1" applyBorder="1" applyAlignment="1">
      <alignment horizontal="center" vertical="center"/>
    </xf>
    <xf numFmtId="10" fontId="18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vertical="center"/>
    </xf>
    <xf numFmtId="1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18" fillId="33" borderId="13" xfId="0" applyNumberFormat="1" applyFont="1" applyFill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44" fontId="18" fillId="0" borderId="10" xfId="0" applyNumberFormat="1" applyFont="1" applyBorder="1" applyAlignment="1">
      <alignment vertical="center"/>
    </xf>
    <xf numFmtId="0" fontId="0" fillId="34" borderId="0" xfId="0" applyFill="1"/>
    <xf numFmtId="2" fontId="21" fillId="0" borderId="10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0" fontId="21" fillId="0" borderId="10" xfId="1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4" fontId="18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" fontId="25" fillId="0" borderId="10" xfId="0" applyNumberFormat="1" applyFont="1" applyBorder="1" applyAlignment="1">
      <alignment horizontal="center" vertical="center" wrapText="1"/>
    </xf>
    <xf numFmtId="44" fontId="18" fillId="0" borderId="19" xfId="0" applyNumberFormat="1" applyFont="1" applyBorder="1" applyAlignment="1">
      <alignment vertical="center"/>
    </xf>
    <xf numFmtId="49" fontId="18" fillId="33" borderId="20" xfId="0" applyNumberFormat="1" applyFont="1" applyFill="1" applyBorder="1" applyAlignment="1">
      <alignment horizontal="center" vertical="center"/>
    </xf>
    <xf numFmtId="49" fontId="18" fillId="33" borderId="21" xfId="0" applyNumberFormat="1" applyFont="1" applyFill="1" applyBorder="1" applyAlignment="1">
      <alignment horizontal="center" vertical="center"/>
    </xf>
    <xf numFmtId="49" fontId="18" fillId="33" borderId="18" xfId="0" applyNumberFormat="1" applyFont="1" applyFill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1" fontId="18" fillId="35" borderId="10" xfId="0" applyNumberFormat="1" applyFont="1" applyFill="1" applyBorder="1" applyAlignment="1">
      <alignment horizontal="center" vertical="center"/>
    </xf>
    <xf numFmtId="49" fontId="18" fillId="35" borderId="10" xfId="0" applyNumberFormat="1" applyFont="1" applyFill="1" applyBorder="1" applyAlignment="1">
      <alignment horizontal="center" vertical="center" wrapText="1"/>
    </xf>
    <xf numFmtId="49" fontId="18" fillId="35" borderId="10" xfId="0" applyNumberFormat="1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 wrapText="1"/>
    </xf>
    <xf numFmtId="44" fontId="18" fillId="35" borderId="10" xfId="0" applyNumberFormat="1" applyFont="1" applyFill="1" applyBorder="1" applyAlignment="1">
      <alignment vertical="center"/>
    </xf>
    <xf numFmtId="165" fontId="18" fillId="35" borderId="10" xfId="0" applyNumberFormat="1" applyFont="1" applyFill="1" applyBorder="1" applyAlignment="1">
      <alignment vertical="center"/>
    </xf>
    <xf numFmtId="10" fontId="18" fillId="35" borderId="10" xfId="1" applyNumberFormat="1" applyFont="1" applyFill="1" applyBorder="1" applyAlignment="1">
      <alignment horizontal="center" vertical="center"/>
    </xf>
    <xf numFmtId="4" fontId="25" fillId="35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44" fontId="25" fillId="35" borderId="10" xfId="0" applyNumberFormat="1" applyFont="1" applyFill="1" applyBorder="1" applyAlignment="1">
      <alignment vertical="center"/>
    </xf>
    <xf numFmtId="1" fontId="25" fillId="35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5" fontId="18" fillId="0" borderId="19" xfId="0" applyNumberFormat="1" applyFont="1" applyBorder="1" applyAlignment="1">
      <alignment vertical="center"/>
    </xf>
    <xf numFmtId="49" fontId="18" fillId="0" borderId="19" xfId="0" applyNumberFormat="1" applyFont="1" applyBorder="1" applyAlignment="1">
      <alignment horizontal="center" vertical="center"/>
    </xf>
    <xf numFmtId="4" fontId="27" fillId="35" borderId="10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/>
    </xf>
    <xf numFmtId="49" fontId="18" fillId="35" borderId="15" xfId="0" applyNumberFormat="1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showGridLines="0" tabSelected="1" view="pageBreakPreview" zoomScale="70" zoomScaleNormal="70" zoomScaleSheetLayoutView="70" workbookViewId="0">
      <selection sqref="A1:XFD1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5.875" style="4" customWidth="1"/>
    <col min="4" max="4" width="60.125" style="4" customWidth="1"/>
    <col min="5" max="5" width="28.625" style="4" customWidth="1"/>
    <col min="6" max="6" width="19.5" style="4" customWidth="1"/>
    <col min="7" max="7" width="17.625" style="4" bestFit="1" customWidth="1"/>
    <col min="8" max="8" width="17.625" style="4" customWidth="1"/>
    <col min="9" max="9" width="19.125" style="4" customWidth="1"/>
    <col min="10" max="10" width="16.75" style="4" customWidth="1"/>
    <col min="11" max="11" width="16" style="4" customWidth="1"/>
    <col min="12" max="12" width="17.75" style="2" customWidth="1"/>
    <col min="13" max="13" width="14.125" style="2" customWidth="1"/>
    <col min="14" max="14" width="17.7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96" customHeight="1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1"/>
    </row>
    <row r="2" spans="1:17" ht="36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1"/>
    </row>
    <row r="3" spans="1:17" ht="89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8" t="s">
        <v>14</v>
      </c>
      <c r="N3" s="7" t="s">
        <v>15</v>
      </c>
      <c r="O3" s="1"/>
    </row>
    <row r="4" spans="1:17" ht="21.75" customHeight="1">
      <c r="A4" s="9" t="s">
        <v>16</v>
      </c>
      <c r="B4" s="17" t="s">
        <v>17</v>
      </c>
      <c r="C4" s="17" t="s">
        <v>18</v>
      </c>
      <c r="D4" s="17" t="s">
        <v>19</v>
      </c>
      <c r="E4" s="17" t="s">
        <v>20</v>
      </c>
      <c r="F4" s="17" t="s">
        <v>21</v>
      </c>
      <c r="G4" s="17" t="s">
        <v>22</v>
      </c>
      <c r="H4" s="17" t="s">
        <v>23</v>
      </c>
      <c r="I4" s="17" t="s">
        <v>24</v>
      </c>
      <c r="J4" s="17" t="s">
        <v>25</v>
      </c>
      <c r="K4" s="17" t="s">
        <v>26</v>
      </c>
      <c r="L4" s="11" t="s">
        <v>27</v>
      </c>
      <c r="M4" s="11" t="s">
        <v>28</v>
      </c>
      <c r="N4" s="11" t="s">
        <v>29</v>
      </c>
    </row>
    <row r="5" spans="1:17" ht="57" customHeight="1">
      <c r="A5" s="59" t="s">
        <v>16</v>
      </c>
      <c r="B5" s="12" t="s">
        <v>30</v>
      </c>
      <c r="C5" s="13" t="s">
        <v>31</v>
      </c>
      <c r="D5" s="16" t="s">
        <v>32</v>
      </c>
      <c r="E5" s="16" t="s">
        <v>33</v>
      </c>
      <c r="F5" s="21">
        <v>13114123.960000001</v>
      </c>
      <c r="G5" s="21">
        <v>10671816.470000001</v>
      </c>
      <c r="H5" s="14">
        <v>9071043.9800000004</v>
      </c>
      <c r="I5" s="14">
        <v>9071043.9800000004</v>
      </c>
      <c r="J5" s="14">
        <v>0</v>
      </c>
      <c r="K5" s="15">
        <v>30</v>
      </c>
      <c r="L5" s="6">
        <f>K5/46</f>
        <v>0.65217391304347827</v>
      </c>
      <c r="M5" s="13" t="s">
        <v>34</v>
      </c>
      <c r="N5" s="18" t="s">
        <v>35</v>
      </c>
    </row>
    <row r="6" spans="1:17" ht="52.5" customHeight="1">
      <c r="A6" s="56" t="s">
        <v>17</v>
      </c>
      <c r="B6" s="39" t="s">
        <v>30</v>
      </c>
      <c r="C6" s="57" t="s">
        <v>36</v>
      </c>
      <c r="D6" s="58" t="s">
        <v>37</v>
      </c>
      <c r="E6" s="57" t="s">
        <v>38</v>
      </c>
      <c r="F6" s="42">
        <v>18208548.309999999</v>
      </c>
      <c r="G6" s="42">
        <v>18204858.309999999</v>
      </c>
      <c r="H6" s="42">
        <v>15474129.550000001</v>
      </c>
      <c r="I6" s="42">
        <v>15474129.550000001</v>
      </c>
      <c r="J6" s="43">
        <v>0</v>
      </c>
      <c r="K6" s="38">
        <v>27</v>
      </c>
      <c r="L6" s="44">
        <f>K6/46</f>
        <v>0.58695652173913049</v>
      </c>
      <c r="M6" s="40" t="s">
        <v>34</v>
      </c>
      <c r="N6" s="54" t="s">
        <v>35</v>
      </c>
      <c r="O6" s="10"/>
      <c r="Q6" s="5"/>
    </row>
    <row r="7" spans="1:17" ht="52.5" customHeight="1">
      <c r="A7" s="55" t="s">
        <v>18</v>
      </c>
      <c r="B7" s="12" t="s">
        <v>30</v>
      </c>
      <c r="C7" s="50" t="s">
        <v>39</v>
      </c>
      <c r="D7" s="51" t="s">
        <v>40</v>
      </c>
      <c r="E7" s="50" t="s">
        <v>41</v>
      </c>
      <c r="F7" s="14">
        <v>26330310.32</v>
      </c>
      <c r="G7" s="14">
        <v>19953809.780000001</v>
      </c>
      <c r="H7" s="14">
        <v>16960738.289999999</v>
      </c>
      <c r="I7" s="14">
        <v>16960738.289999999</v>
      </c>
      <c r="J7" s="14">
        <v>0</v>
      </c>
      <c r="K7" s="15">
        <v>17</v>
      </c>
      <c r="L7" s="6">
        <f>K7/46</f>
        <v>0.36956521739130432</v>
      </c>
      <c r="M7" s="13" t="s">
        <v>34</v>
      </c>
      <c r="N7" s="18" t="s">
        <v>35</v>
      </c>
      <c r="O7" s="10"/>
      <c r="Q7" s="5"/>
    </row>
    <row r="8" spans="1:17" ht="48" customHeight="1">
      <c r="A8" s="24" t="s">
        <v>35</v>
      </c>
      <c r="B8" s="24" t="s">
        <v>35</v>
      </c>
      <c r="C8" s="24" t="s">
        <v>35</v>
      </c>
      <c r="D8" s="24" t="s">
        <v>35</v>
      </c>
      <c r="E8" s="37" t="s">
        <v>42</v>
      </c>
      <c r="F8" s="21">
        <f>SUM(F5:F7)</f>
        <v>57652982.590000004</v>
      </c>
      <c r="G8" s="21">
        <f>SUM(G5:G7)</f>
        <v>48830484.560000002</v>
      </c>
      <c r="H8" s="14">
        <f>SUM(H5:H7)</f>
        <v>41505911.82</v>
      </c>
      <c r="I8" s="14">
        <f>SUM(I5:I7)</f>
        <v>41505911.82</v>
      </c>
      <c r="J8" s="52">
        <f>SUM(J6:J7)</f>
        <v>0</v>
      </c>
      <c r="K8" s="23" t="s">
        <v>35</v>
      </c>
      <c r="L8" s="25" t="s">
        <v>35</v>
      </c>
      <c r="M8" s="26" t="s">
        <v>35</v>
      </c>
      <c r="N8" s="25" t="s">
        <v>35</v>
      </c>
      <c r="O8" s="10"/>
      <c r="Q8" s="5"/>
    </row>
    <row r="9" spans="1:17" ht="46.5" customHeight="1">
      <c r="A9" s="63" t="s">
        <v>43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Q9" s="5"/>
    </row>
    <row r="10" spans="1:17" ht="89.25" customHeight="1">
      <c r="A10" s="7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7" t="s">
        <v>11</v>
      </c>
      <c r="K10" s="7" t="s">
        <v>12</v>
      </c>
      <c r="L10" s="8" t="s">
        <v>13</v>
      </c>
      <c r="M10" s="8" t="s">
        <v>14</v>
      </c>
      <c r="N10" s="7" t="s">
        <v>15</v>
      </c>
      <c r="O10" s="1"/>
    </row>
    <row r="11" spans="1:17" ht="21.75" customHeight="1">
      <c r="A11" s="34" t="s">
        <v>16</v>
      </c>
      <c r="B11" s="35" t="s">
        <v>17</v>
      </c>
      <c r="C11" s="35" t="s">
        <v>18</v>
      </c>
      <c r="D11" s="35" t="s">
        <v>19</v>
      </c>
      <c r="E11" s="35" t="s">
        <v>20</v>
      </c>
      <c r="F11" s="35" t="s">
        <v>21</v>
      </c>
      <c r="G11" s="35" t="s">
        <v>22</v>
      </c>
      <c r="H11" s="35" t="s">
        <v>23</v>
      </c>
      <c r="I11" s="35" t="s">
        <v>24</v>
      </c>
      <c r="J11" s="35" t="s">
        <v>25</v>
      </c>
      <c r="K11" s="35" t="s">
        <v>26</v>
      </c>
      <c r="L11" s="36" t="s">
        <v>27</v>
      </c>
      <c r="M11" s="36" t="s">
        <v>28</v>
      </c>
      <c r="N11" s="36" t="s">
        <v>29</v>
      </c>
    </row>
    <row r="12" spans="1:17" ht="52.5" customHeight="1">
      <c r="A12" s="13" t="s">
        <v>19</v>
      </c>
      <c r="B12" s="12" t="s">
        <v>30</v>
      </c>
      <c r="C12" s="46" t="s">
        <v>44</v>
      </c>
      <c r="D12" s="16" t="s">
        <v>45</v>
      </c>
      <c r="E12" s="46" t="s">
        <v>46</v>
      </c>
      <c r="F12" s="21">
        <v>34890071.530000001</v>
      </c>
      <c r="G12" s="21">
        <v>28317131.399999999</v>
      </c>
      <c r="H12" s="14">
        <f>I12+J12</f>
        <v>14158565.689999999</v>
      </c>
      <c r="I12" s="21">
        <v>14158565.689999999</v>
      </c>
      <c r="J12" s="14">
        <v>0</v>
      </c>
      <c r="K12" s="15" t="s">
        <v>47</v>
      </c>
      <c r="L12" s="15" t="s">
        <v>47</v>
      </c>
      <c r="M12" s="13" t="s">
        <v>48</v>
      </c>
      <c r="N12" s="32" t="s">
        <v>49</v>
      </c>
      <c r="O12" s="10"/>
      <c r="Q12" s="5"/>
    </row>
    <row r="13" spans="1:17" ht="52.5" customHeight="1">
      <c r="A13" s="40" t="s">
        <v>20</v>
      </c>
      <c r="B13" s="39" t="s">
        <v>30</v>
      </c>
      <c r="C13" s="47" t="s">
        <v>50</v>
      </c>
      <c r="D13" s="41" t="s">
        <v>51</v>
      </c>
      <c r="E13" s="41" t="s">
        <v>52</v>
      </c>
      <c r="F13" s="42">
        <v>16120608.029999999</v>
      </c>
      <c r="G13" s="42">
        <v>16120608.029999999</v>
      </c>
      <c r="H13" s="43">
        <f t="shared" ref="H13:H17" si="0">I13+J13</f>
        <v>8060304.0099999998</v>
      </c>
      <c r="I13" s="42">
        <v>8060304.0099999998</v>
      </c>
      <c r="J13" s="43">
        <v>0</v>
      </c>
      <c r="K13" s="49" t="s">
        <v>47</v>
      </c>
      <c r="L13" s="49" t="s">
        <v>47</v>
      </c>
      <c r="M13" s="40" t="s">
        <v>34</v>
      </c>
      <c r="N13" s="45" t="s">
        <v>49</v>
      </c>
      <c r="O13" s="10"/>
      <c r="Q13" s="5"/>
    </row>
    <row r="14" spans="1:17" ht="52.5" customHeight="1">
      <c r="A14" s="13" t="s">
        <v>21</v>
      </c>
      <c r="B14" s="12" t="s">
        <v>30</v>
      </c>
      <c r="C14" s="46" t="s">
        <v>53</v>
      </c>
      <c r="D14" s="16" t="s">
        <v>54</v>
      </c>
      <c r="E14" s="46" t="s">
        <v>55</v>
      </c>
      <c r="F14" s="21">
        <v>11803624.5</v>
      </c>
      <c r="G14" s="21">
        <v>11803624.5</v>
      </c>
      <c r="H14" s="14">
        <f t="shared" si="0"/>
        <v>10033080.82</v>
      </c>
      <c r="I14" s="21">
        <v>10033080.82</v>
      </c>
      <c r="J14" s="14">
        <v>0</v>
      </c>
      <c r="K14" s="15" t="s">
        <v>47</v>
      </c>
      <c r="L14" s="15" t="s">
        <v>47</v>
      </c>
      <c r="M14" s="53" t="s">
        <v>34</v>
      </c>
      <c r="N14" s="32" t="s">
        <v>49</v>
      </c>
      <c r="O14" s="10"/>
      <c r="Q14" s="5"/>
    </row>
    <row r="15" spans="1:17" ht="52.5" customHeight="1">
      <c r="A15" s="40" t="s">
        <v>22</v>
      </c>
      <c r="B15" s="39" t="s">
        <v>30</v>
      </c>
      <c r="C15" s="47" t="s">
        <v>56</v>
      </c>
      <c r="D15" s="41" t="s">
        <v>57</v>
      </c>
      <c r="E15" s="47" t="s">
        <v>58</v>
      </c>
      <c r="F15" s="42">
        <v>21675130.73</v>
      </c>
      <c r="G15" s="42">
        <v>17612057.5</v>
      </c>
      <c r="H15" s="43">
        <f t="shared" si="0"/>
        <v>14970248.869999999</v>
      </c>
      <c r="I15" s="42">
        <v>14970248.869999999</v>
      </c>
      <c r="J15" s="43">
        <v>0</v>
      </c>
      <c r="K15" s="49" t="s">
        <v>47</v>
      </c>
      <c r="L15" s="49" t="s">
        <v>47</v>
      </c>
      <c r="M15" s="40" t="s">
        <v>34</v>
      </c>
      <c r="N15" s="45" t="s">
        <v>49</v>
      </c>
      <c r="O15" s="10"/>
      <c r="Q15" s="5"/>
    </row>
    <row r="16" spans="1:17" ht="52.5" customHeight="1">
      <c r="A16" s="13" t="s">
        <v>23</v>
      </c>
      <c r="B16" s="12" t="s">
        <v>30</v>
      </c>
      <c r="C16" s="46" t="s">
        <v>59</v>
      </c>
      <c r="D16" s="16" t="s">
        <v>60</v>
      </c>
      <c r="E16" s="46" t="s">
        <v>61</v>
      </c>
      <c r="F16" s="21">
        <v>8364938.71</v>
      </c>
      <c r="G16" s="21">
        <v>6857445.1600000001</v>
      </c>
      <c r="H16" s="14">
        <f t="shared" si="0"/>
        <v>5828828.3600000003</v>
      </c>
      <c r="I16" s="21">
        <v>5828828.3600000003</v>
      </c>
      <c r="J16" s="14">
        <v>0</v>
      </c>
      <c r="K16" s="15" t="s">
        <v>47</v>
      </c>
      <c r="L16" s="15" t="s">
        <v>47</v>
      </c>
      <c r="M16" s="13" t="s">
        <v>34</v>
      </c>
      <c r="N16" s="32" t="s">
        <v>49</v>
      </c>
      <c r="O16" s="10"/>
      <c r="Q16" s="5"/>
    </row>
    <row r="17" spans="1:17" ht="52.5" customHeight="1">
      <c r="A17" s="40" t="s">
        <v>24</v>
      </c>
      <c r="B17" s="39" t="s">
        <v>30</v>
      </c>
      <c r="C17" s="47" t="s">
        <v>62</v>
      </c>
      <c r="D17" s="41" t="s">
        <v>63</v>
      </c>
      <c r="E17" s="47" t="s">
        <v>64</v>
      </c>
      <c r="F17" s="42">
        <v>18922221.5</v>
      </c>
      <c r="G17" s="42">
        <v>13896848.27</v>
      </c>
      <c r="H17" s="43">
        <f t="shared" si="0"/>
        <v>11812321.02</v>
      </c>
      <c r="I17" s="48">
        <v>11812321.02</v>
      </c>
      <c r="J17" s="43">
        <v>0</v>
      </c>
      <c r="K17" s="49" t="s">
        <v>47</v>
      </c>
      <c r="L17" s="49" t="s">
        <v>47</v>
      </c>
      <c r="M17" s="40" t="s">
        <v>34</v>
      </c>
      <c r="N17" s="45" t="s">
        <v>49</v>
      </c>
      <c r="O17" s="10"/>
      <c r="Q17" s="5"/>
    </row>
    <row r="18" spans="1:17" ht="46.5" customHeight="1">
      <c r="A18" s="24" t="s">
        <v>35</v>
      </c>
      <c r="B18" s="24" t="s">
        <v>35</v>
      </c>
      <c r="C18" s="24" t="s">
        <v>35</v>
      </c>
      <c r="D18" s="24" t="s">
        <v>35</v>
      </c>
      <c r="E18" s="37" t="s">
        <v>42</v>
      </c>
      <c r="F18" s="33">
        <f>SUM(F12:F17)</f>
        <v>111776595</v>
      </c>
      <c r="G18" s="33">
        <f t="shared" ref="G18:J18" si="1">SUM(G12:G17)</f>
        <v>94607714.859999999</v>
      </c>
      <c r="H18" s="33">
        <f t="shared" si="1"/>
        <v>64863348.769999996</v>
      </c>
      <c r="I18" s="33">
        <f t="shared" si="1"/>
        <v>64863348.769999996</v>
      </c>
      <c r="J18" s="52">
        <f t="shared" si="1"/>
        <v>0</v>
      </c>
      <c r="K18" s="23" t="s">
        <v>35</v>
      </c>
      <c r="L18" s="25" t="s">
        <v>35</v>
      </c>
      <c r="M18" s="26" t="s">
        <v>35</v>
      </c>
      <c r="N18" s="25" t="s">
        <v>35</v>
      </c>
      <c r="Q18" s="5"/>
    </row>
    <row r="19" spans="1:17" ht="46.5" customHeight="1">
      <c r="A19" s="27"/>
      <c r="B19" s="27"/>
      <c r="C19" s="27"/>
      <c r="D19" s="27"/>
      <c r="E19" s="27"/>
      <c r="F19" s="28"/>
      <c r="G19" s="28"/>
      <c r="H19" s="28"/>
      <c r="I19" s="28"/>
      <c r="J19" s="28"/>
      <c r="K19" s="29"/>
      <c r="L19" s="30"/>
      <c r="M19" s="31"/>
      <c r="N19" s="30"/>
      <c r="Q19" s="5"/>
    </row>
    <row r="20" spans="1:17" ht="32.25" customHeight="1">
      <c r="A20" s="19" t="s">
        <v>65</v>
      </c>
      <c r="B20" s="20"/>
      <c r="C20" s="20"/>
      <c r="D20" s="20"/>
      <c r="E20" s="20"/>
    </row>
    <row r="21" spans="1:17" ht="32.25" customHeight="1">
      <c r="A21" s="19" t="s">
        <v>66</v>
      </c>
      <c r="B21" s="20"/>
      <c r="C21" s="20"/>
      <c r="D21" s="20"/>
      <c r="E21" s="20"/>
      <c r="F21" s="2"/>
      <c r="G21" s="2"/>
      <c r="H21" s="2"/>
      <c r="I21" s="2"/>
      <c r="J21" s="2"/>
      <c r="K21" s="2"/>
    </row>
    <row r="22" spans="1:17" ht="32.25" customHeight="1">
      <c r="A22" s="19" t="s">
        <v>67</v>
      </c>
      <c r="B22" s="20"/>
      <c r="C22" s="20"/>
      <c r="D22" s="20"/>
      <c r="E22" s="20"/>
    </row>
    <row r="23" spans="1:17" ht="53.25" hidden="1" customHeight="1"/>
    <row r="24" spans="1:17" ht="67.5" hidden="1" customHeight="1"/>
    <row r="25" spans="1:17" ht="47.25" hidden="1" customHeight="1"/>
    <row r="26" spans="1:17" ht="51" hidden="1" customHeight="1"/>
    <row r="27" spans="1:17" ht="45.75" hidden="1" customHeight="1"/>
    <row r="28" spans="1:17" ht="47.25" hidden="1" customHeight="1"/>
    <row r="29" spans="1:17" ht="0" hidden="1" customHeight="1"/>
  </sheetData>
  <autoFilter ref="A3:N22" xr:uid="{00000000-0009-0000-0000-000000000000}"/>
  <mergeCells count="3">
    <mergeCell ref="A1:N1"/>
    <mergeCell ref="A2:N2"/>
    <mergeCell ref="A9:N9"/>
  </mergeCells>
  <phoneticPr fontId="26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22" t="s">
        <v>68</v>
      </c>
    </row>
    <row r="2" spans="1:1">
      <c r="A2" s="22" t="s">
        <v>69</v>
      </c>
    </row>
    <row r="3" spans="1:1">
      <c r="A3" s="22" t="s">
        <v>70</v>
      </c>
    </row>
    <row r="4" spans="1:1">
      <c r="A4" s="22" t="s">
        <v>71</v>
      </c>
    </row>
    <row r="5" spans="1:1">
      <c r="A5" s="22" t="s">
        <v>72</v>
      </c>
    </row>
    <row r="6" spans="1:1">
      <c r="A6" s="22" t="s">
        <v>73</v>
      </c>
    </row>
    <row r="7" spans="1:1">
      <c r="A7" s="22" t="s">
        <v>74</v>
      </c>
    </row>
    <row r="8" spans="1:1">
      <c r="A8" s="22" t="s">
        <v>75</v>
      </c>
    </row>
    <row r="9" spans="1:1">
      <c r="A9" s="22" t="s">
        <v>76</v>
      </c>
    </row>
    <row r="10" spans="1:1">
      <c r="A10" s="22" t="s">
        <v>77</v>
      </c>
    </row>
    <row r="11" spans="1:1">
      <c r="A11" s="22" t="s">
        <v>78</v>
      </c>
    </row>
    <row r="12" spans="1:1">
      <c r="A12" s="22" t="s">
        <v>79</v>
      </c>
    </row>
    <row r="13" spans="1:1">
      <c r="A13" s="22" t="s">
        <v>80</v>
      </c>
    </row>
    <row r="14" spans="1:1">
      <c r="A14" s="22" t="s">
        <v>81</v>
      </c>
    </row>
    <row r="15" spans="1:1">
      <c r="A15" s="22" t="s">
        <v>82</v>
      </c>
    </row>
    <row r="16" spans="1:1">
      <c r="A16" s="22" t="s">
        <v>83</v>
      </c>
    </row>
    <row r="17" spans="1:1">
      <c r="A17" t="s">
        <v>84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467BCE-B5B5-4E90-B292-02C25879EE44}"/>
</file>

<file path=customXml/itemProps2.xml><?xml version="1.0" encoding="utf-8"?>
<ds:datastoreItem xmlns:ds="http://schemas.openxmlformats.org/officeDocument/2006/customXml" ds:itemID="{6B6DC89F-BBB8-4E58-894B-8B9665773F04}"/>
</file>

<file path=customXml/itemProps3.xml><?xml version="1.0" encoding="utf-8"?>
<ds:datastoreItem xmlns:ds="http://schemas.openxmlformats.org/officeDocument/2006/customXml" ds:itemID="{BC3143AE-FF8D-4BA3-9934-B319C890DC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dcterms:created xsi:type="dcterms:W3CDTF">2016-04-12T10:40:23Z</dcterms:created>
  <dcterms:modified xsi:type="dcterms:W3CDTF">2024-09-18T06:53:16Z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