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grabowska\Desktop\FEM\023_9.1\zarząd\na stronę\"/>
    </mc:Choice>
  </mc:AlternateContent>
  <xr:revisionPtr revIDLastSave="0" documentId="13_ncr:1_{7851873B-A34C-40ED-A7DC-037FE4E28B5E}" xr6:coauthVersionLast="47" xr6:coauthVersionMax="47" xr10:uidLastSave="{00000000-0000-0000-0000-000000000000}"/>
  <bookViews>
    <workbookView xWindow="-120" yWindow="-120" windowWidth="29040" windowHeight="17520" tabRatio="589" xr2:uid="{00000000-000D-0000-FFFF-FFFF00000000}"/>
  </bookViews>
  <sheets>
    <sheet name="Zał. nr 1 -9.1_23 RMR" sheetId="4" r:id="rId1"/>
    <sheet name="Rewitalizacja" sheetId="3" state="hidden" r:id="rId2"/>
  </sheets>
  <definedNames>
    <definedName name="_xlnm._FilterDatabase" localSheetId="0" hidden="1">'Zał. nr 1 -9.1_23 RMR'!$A$4:$N$52</definedName>
    <definedName name="kurs" localSheetId="0">'Zał. nr 1 -9.1_23 RMR'!#REF!</definedName>
    <definedName name="kurs">#REF!</definedName>
    <definedName name="_xlnm.Print_Area" localSheetId="0">'Zał. nr 1 -9.1_23 RMR'!$A$1:$N$52</definedName>
    <definedName name="projkekty">#REF!</definedName>
    <definedName name="rewitalizacja">Rewitalizacja!$A$1:$A$17</definedName>
    <definedName name="_xlnm.Print_Titles" localSheetId="0">'Zał. nr 1 -9.1_23 RMR'!$4:$4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4" l="1"/>
  <c r="I52" i="4"/>
  <c r="G52" i="4"/>
  <c r="F52" i="4"/>
  <c r="H51" i="4"/>
  <c r="H50" i="4"/>
  <c r="J46" i="4"/>
  <c r="I46" i="4"/>
  <c r="G46" i="4"/>
  <c r="F46" i="4"/>
  <c r="H45" i="4"/>
  <c r="H46" i="4" s="1"/>
  <c r="J41" i="4"/>
  <c r="I41" i="4"/>
  <c r="G41" i="4"/>
  <c r="F41" i="4"/>
  <c r="H39" i="4"/>
  <c r="H41" i="4" s="1"/>
  <c r="H31" i="4"/>
  <c r="H30" i="4"/>
  <c r="H29" i="4"/>
  <c r="H32" i="4"/>
  <c r="H52" i="4" l="1"/>
  <c r="G20" i="4"/>
  <c r="I20" i="4"/>
  <c r="O22" i="4" s="1"/>
  <c r="J20" i="4"/>
  <c r="F20" i="4"/>
  <c r="H28" i="4"/>
  <c r="H14" i="4" l="1"/>
  <c r="H7" i="4"/>
  <c r="H8" i="4"/>
  <c r="H15" i="4"/>
  <c r="H17" i="4"/>
  <c r="H9" i="4"/>
  <c r="H13" i="4"/>
  <c r="H18" i="4"/>
  <c r="H10" i="4"/>
  <c r="H16" i="4"/>
  <c r="H6" i="4"/>
  <c r="H12" i="4"/>
  <c r="H11" i="4"/>
  <c r="H19" i="4"/>
  <c r="H20" i="4" l="1"/>
  <c r="G33" i="4"/>
  <c r="J33" i="4"/>
  <c r="F33" i="4" l="1"/>
  <c r="H33" i="4"/>
  <c r="I33" i="4" l="1"/>
</calcChain>
</file>

<file path=xl/sharedStrings.xml><?xml version="1.0" encoding="utf-8"?>
<sst xmlns="http://schemas.openxmlformats.org/spreadsheetml/2006/main" count="374" uniqueCount="139">
  <si>
    <t xml:space="preserve">Załącznik nr 1 do uchwały nr ................... Zarządu Województwa Mazowieckiego z dnia ..................... 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</si>
  <si>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</si>
  <si>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</si>
  <si>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</si>
  <si>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</si>
  <si>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</si>
  <si>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</si>
  <si>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</si>
  <si>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</si>
  <si>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</si>
  <si>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</si>
  <si>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</si>
  <si>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</si>
  <si>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</si>
  <si>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</si>
  <si>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</si>
  <si>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</si>
  <si>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</si>
  <si>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</si>
  <si>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</si>
  <si>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</si>
  <si>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</si>
  <si>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</si>
  <si>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</si>
  <si>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</si>
  <si>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</si>
  <si>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</si>
  <si>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</si>
  <si>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</si>
  <si>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</si>
  <si>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</si>
  <si>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</si>
  <si>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Mazowiecka Jednostka Wdrażania Programów Unijnych</t>
  </si>
  <si>
    <t>Nie dotyczy</t>
  </si>
  <si>
    <t>Brak danych</t>
  </si>
  <si>
    <t>Próg wyczerpania alokacji***</t>
  </si>
  <si>
    <t>SUMA:</t>
  </si>
  <si>
    <t>Projekty, które nie spełniły kryteriów wyboru projektów lub nie uzyskały wymaganej liczby punktów</t>
  </si>
  <si>
    <t>Negatywna ocena formalna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</si>
  <si>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</si>
  <si>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</si>
  <si>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</si>
  <si>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</si>
  <si>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</si>
  <si>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</si>
  <si>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</si>
  <si>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</si>
  <si>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</si>
  <si>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</si>
  <si>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</si>
  <si>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</si>
  <si>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</si>
  <si>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</si>
  <si>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</si>
  <si>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</si>
  <si>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</si>
  <si>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FEMA.09.01-IP.01-060A/24</t>
  </si>
  <si>
    <t>FEMA.09.01-IP.01-060H/24</t>
  </si>
  <si>
    <t>FEMA.09.01-IP.01-0534/24</t>
  </si>
  <si>
    <t>FEMA.09.01-IP.01-038X/24</t>
  </si>
  <si>
    <t>FEMA.09.01-IP.01-04KW/24</t>
  </si>
  <si>
    <t>FEMA.09.01-IP.01-06DT/24</t>
  </si>
  <si>
    <t>FEMA.09.01-IP.01-04ZS/24</t>
  </si>
  <si>
    <t>FEMA.09.01-IP.01-06HI/24</t>
  </si>
  <si>
    <t>FEMA.09.01-IP.01-0610/24</t>
  </si>
  <si>
    <t>FEMA.09.01-IP.01-03M9/24</t>
  </si>
  <si>
    <t>FEMA.09.01-IP.01-04QO/24</t>
  </si>
  <si>
    <t>FEMA.09.01-IP.01-04TK/24</t>
  </si>
  <si>
    <t>FEMA.09.01-IP.01-05D2/24</t>
  </si>
  <si>
    <t>FEMA.09.01-IP.01-0602/24</t>
  </si>
  <si>
    <t>FEMA.09.01-IP.01-04IV/24</t>
  </si>
  <si>
    <t>Centrum Zdrowia Mazowsza Zachodniego Sp. z o.o.</t>
  </si>
  <si>
    <t>MODERNIZACJA OBIEKTU SZPITALNEGO „CENTRUM ZDROWIA MAZOWSZA ZACHODNIEGO” SP. Z O. O. W ŻYRARDOWIE.</t>
  </si>
  <si>
    <t>Powiat Płoński</t>
  </si>
  <si>
    <t>Poprawa bezpieczeństwa zdrowotnego mieszkańców poprzez rewitalizację infrastruktury społecznej charakteryzującej się wysokim stopniem ekoinnowacji</t>
  </si>
  <si>
    <t>Powiat Żyrardowski</t>
  </si>
  <si>
    <t>Rewitalizacja obszarów zdegradowanych poprzez rewaloryzację i termomodernizację budynku użyteczności publicznej – dawnej pończoszarni XIX-wiecznej Osady Fabrycznej – z adaptacją na obsługę mieszkańców Powiatu Żyrardowskiego</t>
  </si>
  <si>
    <t>Gmina Miasta Radomia</t>
  </si>
  <si>
    <t>Zagospodarowanie terenu Parku Kulturowego Stary Radom</t>
  </si>
  <si>
    <t>Gmina Miasto Płońsk</t>
  </si>
  <si>
    <t>By lepiej razem nam się żyło – etap II</t>
  </si>
  <si>
    <t>Gmina Szydłowiec</t>
  </si>
  <si>
    <t>Rozwój aktywności społeczno-gospodarczej poprzez rewitalizację obszarów zdegradowanych w Szydłowcu</t>
  </si>
  <si>
    <t>Powiat Ciechanowski</t>
  </si>
  <si>
    <t>Rozbudowa i przebudowa Centrum Kultury i Sztuki w Ciechanowie - II etap</t>
  </si>
  <si>
    <t>Powiat Garwoliński</t>
  </si>
  <si>
    <t>Rewitalizacja terenu dworca autobusowego w Garwolinie</t>
  </si>
  <si>
    <t>Gmina Mszczonów</t>
  </si>
  <si>
    <t>Utworzenie Centrum Dziedzictwa Kulturowego w Mszczonowie</t>
  </si>
  <si>
    <t>AKADEMIA HANDLOWA NAUK STOSOWANYCH W RADOMIU</t>
  </si>
  <si>
    <t>Modernizacja i adaptacja infrastruktury AHNS w Radomiu w celu rozwoju oferty edukacyjnej sprzyjającej włączeniu społecznemu</t>
  </si>
  <si>
    <t>Gmina - Miasto Płock</t>
  </si>
  <si>
    <t>Renowacja i modernizacja budynków Szkoły Podstawowej nr 6 w Płocku</t>
  </si>
  <si>
    <t>Gmina Miejska Ciechanów</t>
  </si>
  <si>
    <t>Rewitalizacja obszaru osiedla Bloki w Ciechanowie poprzez rewaloryzację zabytkowych wielorodzinnych budynków mieszkalnych</t>
  </si>
  <si>
    <t>Gmina Pułtusk</t>
  </si>
  <si>
    <t>Wzrost regionalnego potencjału turystycznego w Pułtusku poprzez ochronę obiektów zabytkowych - etap II</t>
  </si>
  <si>
    <t>Gmina Wiskitki</t>
  </si>
  <si>
    <t>„Centrum Wiskitek od nowa” - ETAP I. Rewitalizacja Placu Wolności w Gminie Wiskitki.</t>
  </si>
  <si>
    <t>MIASTO ŻYRARDÓW</t>
  </si>
  <si>
    <t>"Domy pełne historii - program remontowy związany z poprawą stanu technicznego obiektów mieszkalnych na obszarze rewitalizacji w Żyrardowie-etap II"</t>
  </si>
  <si>
    <t>Negatywna ocena ogólna</t>
  </si>
  <si>
    <t>FEMA.09.01-IP.01-04TH/24</t>
  </si>
  <si>
    <t>FEMA.09.01-IP.01-05VO/24</t>
  </si>
  <si>
    <t>FEMA.09.01-IP.01-06EM/24</t>
  </si>
  <si>
    <t>FEMA.09.01-IP.01-06J3/24</t>
  </si>
  <si>
    <t>SPÓŁDZIELNIA MIESZKANIOWA W PŁOŃSKU</t>
  </si>
  <si>
    <t>WSPÓLNOTA MIESZKANIOWA UL.LIMANOWSKIEGO 23 96-300 ŻYRARDÓW</t>
  </si>
  <si>
    <t>Przedsiębiorstwo Gospodarki Mieszkaniowej Żyrardów Spółka z o.o.</t>
  </si>
  <si>
    <t>MODERNIZACJA TKANKI MIESZKANIOWEJ W ZAKRESIE CZĘŚCI WSPÓLNYCH  BUDYNKÓW MIESZKALNYCH WIELORODZINNYCH.</t>
  </si>
  <si>
    <t>Rewitalizacja budynku mieszkalnego w Żyrardowie przy ulicy Limanowskiego 23</t>
  </si>
  <si>
    <t>REWITALIZACJA ZABYTKOWEGO BUDYNKU PRZY ULICY 1-EGO MAJA 25 W ŻYRARDOWIE W RAMACH PROGRAMU REMONTOWEGO BUDYNKÓW MIESZKALNYCH WRAZ Z ZAGOSPODAROWANIEM TERENU.</t>
  </si>
  <si>
    <t>Projekt wycofany</t>
  </si>
  <si>
    <t>17</t>
  </si>
  <si>
    <t>18</t>
  </si>
  <si>
    <t>19</t>
  </si>
  <si>
    <t>Wyniki oceny projektów, złożonych w ramach naboru konkurencyjnego nr FEMA.09.01-IP.01-023/24, Priorytet IX „Mazowsze bliższe obywatelom dzięki Funduszom Europejskim” dla Działania 9.1 „Rewitalizacja miast”, Typ projektów: „Rewitalizacja obszarów zdegradowanych” Funduszy Europejskich dla Mazowsza 2021-2027- Region Mazowiecki Regionalny</t>
  </si>
  <si>
    <t xml:space="preserve">Wyniki oceny projektów, złożonych w ramach naboru konkurencyjnego nr FEMA.09.01-IP.01-023/24, Priorytet IX „Mazowsze bliższe obywatelom dzięki Funduszom Europejskim” dla Działania 9.1 „Rewitalizacja miast”, Typ projektów: „Rewitalizacja obszarów zdegradowanych” Funduszy Europejskich dla Mazowsza 2021-2027- Region Warszawski Stołeczny </t>
  </si>
  <si>
    <t>Projekty skierowane do dofinansowania w sposób konkurencyjny w ramach  Funduszy Europejskich dla Mazowsza 2021-2027</t>
  </si>
  <si>
    <r>
      <t xml:space="preserve">Procent maksymalnej liczby punktów możliwych do uzyskania </t>
    </r>
    <r>
      <rPr>
        <sz val="20"/>
        <color rgb="FF000000"/>
        <rFont val="Arial"/>
        <family val="2"/>
        <charset val="238"/>
      </rPr>
      <t>*</t>
    </r>
  </si>
  <si>
    <t>FEMA.09.01-IP.01-05ZE/24</t>
  </si>
  <si>
    <t>Miasto Stołeczne Warszawa</t>
  </si>
  <si>
    <t>Modernizacja zabytkowych budynków drewnianych na potrzeby Centrum Kultury i Aktywności w Dzielnicy Targówek m.st. Warszawy</t>
  </si>
  <si>
    <t>FEMA.09.01-IP.01-06I4/24</t>
  </si>
  <si>
    <t>Powiat Miński</t>
  </si>
  <si>
    <t>Rewitalizacja Centrum Kształcenia Zawodowego i Ustawicznego wraz z otaczającymi terenami przy ulicy Budowlanej 4 w Mińsku Mazowieckim</t>
  </si>
  <si>
    <t>FEMA.09.01-IP.01-03F1/24</t>
  </si>
  <si>
    <t>Gmina Grodzisk Mazowiecki</t>
  </si>
  <si>
    <t>Rewitalizacja przestrzeni publicznej centrum Grodziska Mazowieckiego</t>
  </si>
  <si>
    <t>FEMA.09.01-IP.01-04YQ/24</t>
  </si>
  <si>
    <t>GMINA MIASTO MARKI</t>
  </si>
  <si>
    <t>Rewitalizacja Osiedla Robotniczego Braci Briggs</t>
  </si>
  <si>
    <t>Wnioskowane dofinansowanie (BP)</t>
  </si>
  <si>
    <t>FEMA.09.01-IP.01-0691/24</t>
  </si>
  <si>
    <t>Miasto Zielonka</t>
  </si>
  <si>
    <t>Rewitalizacja Centrum Aktywności Seniora przy ul. Wyszyńskiego 7D w Zielonce</t>
  </si>
  <si>
    <t>FEMA.09.01-IP.01-06EG/24</t>
  </si>
  <si>
    <t>Optima Dom sp. z o.o.</t>
  </si>
  <si>
    <t>Rewitalizacja domu opieki zwiększające bezpieczeństwo, komfort i możliwość rehabilitacji osób starszych i niepełnosprawnych oraz zmniejszenie energochłonności budynku.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</si>
</sst>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color theme="0"/>
      <name val="Arial"/>
      <family val="2"/>
      <charset val="238"/>
    </font>
    <font>
      <sz val="20"/>
      <name val="Arial"/>
      <family val="2"/>
      <charset val="238"/>
    </font>
    <font>
      <sz val="18"/>
      <color rgb="FF000000"/>
      <name val="Arial"/>
      <family val="2"/>
      <charset val="238"/>
    </font>
    <font>
      <sz val="20"/>
      <color theme="3" tint="0.79998168889431442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20"/>
      <color rgb="FF00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theme="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79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164" fontId="19" fillId="0" borderId="0" xfId="0" applyNumberFormat="1" applyFont="1"/>
    <xf numFmtId="10" fontId="19" fillId="0" borderId="0" xfId="0" applyNumberFormat="1" applyFont="1"/>
    <xf numFmtId="0" fontId="0" fillId="34" borderId="0" xfId="0" applyFill="1"/>
    <xf numFmtId="44" fontId="19" fillId="0" borderId="0" xfId="0" applyNumberFormat="1" applyFont="1"/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/>
    </xf>
    <xf numFmtId="49" fontId="22" fillId="33" borderId="19" xfId="0" applyNumberFormat="1" applyFont="1" applyFill="1" applyBorder="1" applyAlignment="1">
      <alignment horizontal="center" vertical="center"/>
    </xf>
    <xf numFmtId="49" fontId="22" fillId="33" borderId="16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44" fontId="24" fillId="35" borderId="10" xfId="0" applyNumberFormat="1" applyFont="1" applyFill="1" applyBorder="1" applyAlignment="1">
      <alignment horizontal="center" vertical="center" wrapText="1"/>
    </xf>
    <xf numFmtId="8" fontId="24" fillId="35" borderId="10" xfId="0" applyNumberFormat="1" applyFont="1" applyFill="1" applyBorder="1" applyAlignment="1">
      <alignment horizontal="center" vertical="center" wrapText="1"/>
    </xf>
    <xf numFmtId="10" fontId="24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4" fontId="24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1" fontId="25" fillId="0" borderId="17" xfId="0" applyNumberFormat="1" applyFont="1" applyBorder="1" applyAlignment="1">
      <alignment horizontal="center" vertical="center" wrapText="1"/>
    </xf>
    <xf numFmtId="10" fontId="25" fillId="0" borderId="10" xfId="1" applyNumberFormat="1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 wrapText="1"/>
    </xf>
    <xf numFmtId="49" fontId="22" fillId="33" borderId="16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35" borderId="10" xfId="0" applyNumberFormat="1" applyFont="1" applyFill="1" applyBorder="1" applyAlignment="1">
      <alignment horizontal="center" vertical="center" wrapText="1"/>
    </xf>
    <xf numFmtId="165" fontId="22" fillId="35" borderId="10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24" fillId="35" borderId="10" xfId="0" applyNumberFormat="1" applyFont="1" applyFill="1" applyBorder="1" applyAlignment="1">
      <alignment horizontal="center" vertical="center" wrapText="1"/>
    </xf>
    <xf numFmtId="1" fontId="24" fillId="35" borderId="10" xfId="0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4" fontId="24" fillId="35" borderId="10" xfId="0" applyNumberFormat="1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/>
    </xf>
    <xf numFmtId="49" fontId="26" fillId="35" borderId="10" xfId="0" applyNumberFormat="1" applyFont="1" applyFill="1" applyBorder="1" applyAlignment="1">
      <alignment horizontal="center" vertical="center" wrapText="1"/>
    </xf>
    <xf numFmtId="49" fontId="28" fillId="35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Border="1" applyAlignment="1">
      <alignment horizontal="center" vertical="center"/>
    </xf>
    <xf numFmtId="0" fontId="24" fillId="35" borderId="17" xfId="0" applyFont="1" applyFill="1" applyBorder="1" applyAlignment="1">
      <alignment horizontal="center" vertical="center" wrapText="1"/>
    </xf>
    <xf numFmtId="10" fontId="27" fillId="35" borderId="10" xfId="0" applyNumberFormat="1" applyFont="1" applyFill="1" applyBorder="1" applyAlignment="1">
      <alignment horizontal="center" vertical="center"/>
    </xf>
    <xf numFmtId="49" fontId="22" fillId="33" borderId="20" xfId="0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0" xfId="1" applyNumberFormat="1" applyFont="1" applyFill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49" fontId="22" fillId="35" borderId="10" xfId="0" applyNumberFormat="1" applyFont="1" applyFill="1" applyBorder="1" applyAlignment="1">
      <alignment horizontal="center" vertical="center"/>
    </xf>
    <xf numFmtId="165" fontId="22" fillId="35" borderId="10" xfId="0" applyNumberFormat="1" applyFont="1" applyFill="1" applyBorder="1" applyAlignment="1">
      <alignment horizontal="center" vertical="center"/>
    </xf>
    <xf numFmtId="2" fontId="22" fillId="35" borderId="10" xfId="0" applyNumberFormat="1" applyFont="1" applyFill="1" applyBorder="1" applyAlignment="1">
      <alignment horizontal="center" vertical="center"/>
    </xf>
    <xf numFmtId="10" fontId="22" fillId="35" borderId="10" xfId="1" applyNumberFormat="1" applyFont="1" applyFill="1" applyBorder="1" applyAlignment="1">
      <alignment horizontal="center" vertical="center"/>
    </xf>
    <xf numFmtId="2" fontId="25" fillId="35" borderId="10" xfId="0" applyNumberFormat="1" applyFont="1" applyFill="1" applyBorder="1" applyAlignment="1">
      <alignment horizontal="center" vertical="center"/>
    </xf>
    <xf numFmtId="49" fontId="22" fillId="33" borderId="10" xfId="0" applyNumberFormat="1" applyFont="1" applyFill="1" applyBorder="1" applyAlignment="1">
      <alignment horizontal="center" vertical="center"/>
    </xf>
    <xf numFmtId="8" fontId="24" fillId="0" borderId="10" xfId="0" applyNumberFormat="1" applyFont="1" applyBorder="1" applyAlignment="1">
      <alignment horizontal="center" vertical="center" wrapText="1"/>
    </xf>
    <xf numFmtId="7" fontId="22" fillId="0" borderId="17" xfId="0" applyNumberFormat="1" applyFont="1" applyBorder="1" applyAlignment="1">
      <alignment horizontal="center" vertical="center" wrapText="1"/>
    </xf>
    <xf numFmtId="2" fontId="25" fillId="0" borderId="17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/>
    </xf>
    <xf numFmtId="2" fontId="22" fillId="35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showGridLines="0" tabSelected="1" view="pageBreakPreview" zoomScale="40" zoomScaleNormal="66" zoomScaleSheetLayoutView="40" workbookViewId="0">
      <selection activeCell="J9" sqref="J9"/>
    </sheetView>
  </sheetViews>
  <sheetFormatPr defaultColWidth="8.75" defaultRowHeight="25.5"/>
  <cols>
    <col min="1" max="1" width="7.125" style="33" customWidth="1"/>
    <col min="2" max="2" width="23" style="33" customWidth="1"/>
    <col min="3" max="3" width="26.875" style="32" customWidth="1"/>
    <col min="4" max="5" width="56.25" style="32" customWidth="1"/>
    <col min="6" max="6" width="30.75" style="32" customWidth="1"/>
    <col min="7" max="7" width="29.5" style="32" customWidth="1"/>
    <col min="8" max="8" width="29.125" style="32" customWidth="1"/>
    <col min="9" max="9" width="29.25" style="32" customWidth="1"/>
    <col min="10" max="10" width="27.75" style="32" customWidth="1"/>
    <col min="11" max="11" width="19.125" style="32" customWidth="1"/>
    <col min="12" max="12" width="25.625" style="31" customWidth="1"/>
    <col min="13" max="13" width="21.75" style="31" customWidth="1"/>
    <col min="14" max="14" width="24" style="31" customWidth="1"/>
    <col min="15" max="15" width="25.75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"/>
    </row>
    <row r="2" spans="1:15" ht="81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1"/>
    </row>
    <row r="3" spans="1:15" ht="26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"/>
    </row>
    <row r="4" spans="1:15" ht="183.7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8" t="s">
        <v>13</v>
      </c>
      <c r="M4" s="8" t="s">
        <v>14</v>
      </c>
      <c r="N4" s="7" t="s">
        <v>15</v>
      </c>
      <c r="O4" s="1"/>
    </row>
    <row r="5" spans="1:15">
      <c r="A5" s="9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47" t="s">
        <v>26</v>
      </c>
      <c r="L5" s="11" t="s">
        <v>27</v>
      </c>
      <c r="M5" s="36" t="s">
        <v>28</v>
      </c>
      <c r="N5" s="10" t="s">
        <v>29</v>
      </c>
    </row>
    <row r="6" spans="1:15" ht="127.5">
      <c r="A6" s="16">
        <v>1</v>
      </c>
      <c r="B6" s="16" t="s">
        <v>32</v>
      </c>
      <c r="C6" s="16" t="s">
        <v>67</v>
      </c>
      <c r="D6" s="16" t="s">
        <v>93</v>
      </c>
      <c r="E6" s="16" t="s">
        <v>94</v>
      </c>
      <c r="F6" s="38">
        <v>5896177.6299999999</v>
      </c>
      <c r="G6" s="38">
        <v>5896177.6299999999</v>
      </c>
      <c r="H6" s="38">
        <f t="shared" ref="H6:H19" si="0">I6+J6</f>
        <v>4998552.17</v>
      </c>
      <c r="I6" s="38">
        <v>4998552.17</v>
      </c>
      <c r="J6" s="38">
        <v>0</v>
      </c>
      <c r="K6" s="37">
        <v>38</v>
      </c>
      <c r="L6" s="44">
        <v>0.97440000000000004</v>
      </c>
      <c r="M6" s="16">
        <v>168</v>
      </c>
      <c r="N6" s="16"/>
    </row>
    <row r="7" spans="1:15" ht="229.5">
      <c r="A7" s="12">
        <v>2</v>
      </c>
      <c r="B7" s="12" t="s">
        <v>32</v>
      </c>
      <c r="C7" s="12" t="s">
        <v>58</v>
      </c>
      <c r="D7" s="12" t="s">
        <v>75</v>
      </c>
      <c r="E7" s="12" t="s">
        <v>76</v>
      </c>
      <c r="F7" s="40">
        <v>5882352.9500000002</v>
      </c>
      <c r="G7" s="40">
        <v>5882352.9500000002</v>
      </c>
      <c r="H7" s="40">
        <f t="shared" si="0"/>
        <v>5000000</v>
      </c>
      <c r="I7" s="40">
        <v>5000000</v>
      </c>
      <c r="J7" s="40">
        <v>0</v>
      </c>
      <c r="K7" s="45">
        <v>34</v>
      </c>
      <c r="L7" s="46">
        <v>0.87180000000000002</v>
      </c>
      <c r="M7" s="12">
        <v>168</v>
      </c>
      <c r="N7" s="12"/>
    </row>
    <row r="8" spans="1:15" ht="127.5">
      <c r="A8" s="16">
        <v>3</v>
      </c>
      <c r="B8" s="16" t="s">
        <v>32</v>
      </c>
      <c r="C8" s="16" t="s">
        <v>59</v>
      </c>
      <c r="D8" s="16" t="s">
        <v>77</v>
      </c>
      <c r="E8" s="16" t="s">
        <v>78</v>
      </c>
      <c r="F8" s="38">
        <v>10833801.25</v>
      </c>
      <c r="G8" s="38">
        <v>5868226.3300000001</v>
      </c>
      <c r="H8" s="38">
        <f t="shared" si="0"/>
        <v>4987992.37</v>
      </c>
      <c r="I8" s="38">
        <v>4987992.37</v>
      </c>
      <c r="J8" s="38">
        <v>0</v>
      </c>
      <c r="K8" s="37">
        <v>34</v>
      </c>
      <c r="L8" s="44">
        <v>0.87180000000000002</v>
      </c>
      <c r="M8" s="16">
        <v>168</v>
      </c>
      <c r="N8" s="16"/>
    </row>
    <row r="9" spans="1:15" ht="127.5">
      <c r="A9" s="12">
        <v>4</v>
      </c>
      <c r="B9" s="12" t="s">
        <v>32</v>
      </c>
      <c r="C9" s="12" t="s">
        <v>62</v>
      </c>
      <c r="D9" s="12" t="s">
        <v>83</v>
      </c>
      <c r="E9" s="12" t="s">
        <v>84</v>
      </c>
      <c r="F9" s="40">
        <v>27303822.91</v>
      </c>
      <c r="G9" s="40">
        <v>21543520.010000002</v>
      </c>
      <c r="H9" s="40">
        <f t="shared" si="0"/>
        <v>4015712.12</v>
      </c>
      <c r="I9" s="40">
        <v>4015712.12</v>
      </c>
      <c r="J9" s="40">
        <v>0</v>
      </c>
      <c r="K9" s="45">
        <v>33</v>
      </c>
      <c r="L9" s="46">
        <v>0.84619999999999995</v>
      </c>
      <c r="M9" s="12">
        <v>127</v>
      </c>
      <c r="N9" s="12"/>
    </row>
    <row r="10" spans="1:15" ht="127.5">
      <c r="A10" s="16">
        <v>5</v>
      </c>
      <c r="B10" s="16" t="s">
        <v>32</v>
      </c>
      <c r="C10" s="16" t="s">
        <v>65</v>
      </c>
      <c r="D10" s="16" t="s">
        <v>89</v>
      </c>
      <c r="E10" s="16" t="s">
        <v>90</v>
      </c>
      <c r="F10" s="38">
        <v>1808344.88</v>
      </c>
      <c r="G10" s="38">
        <v>1476672.84</v>
      </c>
      <c r="H10" s="38">
        <f t="shared" si="0"/>
        <v>1255171.8700000001</v>
      </c>
      <c r="I10" s="38">
        <v>1255171.8700000001</v>
      </c>
      <c r="J10" s="38">
        <v>0</v>
      </c>
      <c r="K10" s="37">
        <v>32</v>
      </c>
      <c r="L10" s="44">
        <v>0.82050000000000001</v>
      </c>
      <c r="M10" s="16">
        <v>127</v>
      </c>
      <c r="N10" s="16"/>
    </row>
    <row r="11" spans="1:15" ht="127.5">
      <c r="A11" s="12">
        <v>6</v>
      </c>
      <c r="B11" s="12" t="s">
        <v>32</v>
      </c>
      <c r="C11" s="12" t="s">
        <v>70</v>
      </c>
      <c r="D11" s="12" t="s">
        <v>99</v>
      </c>
      <c r="E11" s="12" t="s">
        <v>100</v>
      </c>
      <c r="F11" s="40">
        <v>5880068.5</v>
      </c>
      <c r="G11" s="40">
        <v>5880068.5</v>
      </c>
      <c r="H11" s="40">
        <f t="shared" si="0"/>
        <v>4998058.21</v>
      </c>
      <c r="I11" s="40">
        <v>4998058.21</v>
      </c>
      <c r="J11" s="40">
        <v>0</v>
      </c>
      <c r="K11" s="45">
        <v>32</v>
      </c>
      <c r="L11" s="46">
        <v>0.82050000000000001</v>
      </c>
      <c r="M11" s="12">
        <v>127</v>
      </c>
      <c r="N11" s="12"/>
    </row>
    <row r="12" spans="1:15" ht="127.5">
      <c r="A12" s="16">
        <v>7</v>
      </c>
      <c r="B12" s="16" t="s">
        <v>32</v>
      </c>
      <c r="C12" s="16" t="s">
        <v>68</v>
      </c>
      <c r="D12" s="16" t="s">
        <v>95</v>
      </c>
      <c r="E12" s="16" t="s">
        <v>96</v>
      </c>
      <c r="F12" s="38">
        <v>5871160.2999999998</v>
      </c>
      <c r="G12" s="38">
        <v>5871160.2999999998</v>
      </c>
      <c r="H12" s="38">
        <f t="shared" si="0"/>
        <v>4990486.25</v>
      </c>
      <c r="I12" s="38">
        <v>4990486.25</v>
      </c>
      <c r="J12" s="38">
        <v>0</v>
      </c>
      <c r="K12" s="37">
        <v>31.5</v>
      </c>
      <c r="L12" s="44">
        <v>0.80769999999999997</v>
      </c>
      <c r="M12" s="16">
        <v>168</v>
      </c>
      <c r="N12" s="16"/>
    </row>
    <row r="13" spans="1:15" ht="127.5">
      <c r="A13" s="12">
        <v>8</v>
      </c>
      <c r="B13" s="12" t="s">
        <v>32</v>
      </c>
      <c r="C13" s="12" t="s">
        <v>63</v>
      </c>
      <c r="D13" s="12" t="s">
        <v>85</v>
      </c>
      <c r="E13" s="12" t="s">
        <v>86</v>
      </c>
      <c r="F13" s="40">
        <v>5882352.9500000002</v>
      </c>
      <c r="G13" s="40">
        <v>5882352.9500000002</v>
      </c>
      <c r="H13" s="40">
        <f t="shared" si="0"/>
        <v>5000000</v>
      </c>
      <c r="I13" s="40">
        <v>5000000</v>
      </c>
      <c r="J13" s="40">
        <v>0</v>
      </c>
      <c r="K13" s="45">
        <v>31</v>
      </c>
      <c r="L13" s="46">
        <v>0.79490000000000005</v>
      </c>
      <c r="M13" s="12">
        <v>168</v>
      </c>
      <c r="N13" s="12"/>
    </row>
    <row r="14" spans="1:15" ht="153">
      <c r="A14" s="16">
        <v>9</v>
      </c>
      <c r="B14" s="16" t="s">
        <v>32</v>
      </c>
      <c r="C14" s="16" t="s">
        <v>57</v>
      </c>
      <c r="D14" s="16" t="s">
        <v>73</v>
      </c>
      <c r="E14" s="16" t="s">
        <v>74</v>
      </c>
      <c r="F14" s="38">
        <v>5443971.1399999997</v>
      </c>
      <c r="G14" s="38">
        <v>5443971.1399999997</v>
      </c>
      <c r="H14" s="38">
        <f t="shared" si="0"/>
        <v>4627375.43</v>
      </c>
      <c r="I14" s="38">
        <v>4627375.43</v>
      </c>
      <c r="J14" s="38">
        <v>0</v>
      </c>
      <c r="K14" s="37">
        <v>30</v>
      </c>
      <c r="L14" s="44">
        <v>0.76919999999999999</v>
      </c>
      <c r="M14" s="16">
        <v>127</v>
      </c>
      <c r="N14" s="16"/>
    </row>
    <row r="15" spans="1:15" ht="127.5">
      <c r="A15" s="12">
        <v>10</v>
      </c>
      <c r="B15" s="12" t="s">
        <v>32</v>
      </c>
      <c r="C15" s="12" t="s">
        <v>60</v>
      </c>
      <c r="D15" s="12" t="s">
        <v>79</v>
      </c>
      <c r="E15" s="12" t="s">
        <v>80</v>
      </c>
      <c r="F15" s="40">
        <v>3570970.01</v>
      </c>
      <c r="G15" s="40">
        <v>2995438</v>
      </c>
      <c r="H15" s="40">
        <f t="shared" si="0"/>
        <v>2546122.29</v>
      </c>
      <c r="I15" s="40">
        <v>2546122.29</v>
      </c>
      <c r="J15" s="40">
        <v>0</v>
      </c>
      <c r="K15" s="45">
        <v>30</v>
      </c>
      <c r="L15" s="46">
        <v>0.76919999999999999</v>
      </c>
      <c r="M15" s="12">
        <v>168</v>
      </c>
      <c r="N15" s="12"/>
    </row>
    <row r="16" spans="1:15" ht="127.5">
      <c r="A16" s="16">
        <v>11</v>
      </c>
      <c r="B16" s="16" t="s">
        <v>32</v>
      </c>
      <c r="C16" s="16" t="s">
        <v>66</v>
      </c>
      <c r="D16" s="16" t="s">
        <v>91</v>
      </c>
      <c r="E16" s="16" t="s">
        <v>92</v>
      </c>
      <c r="F16" s="38">
        <v>3350836.44</v>
      </c>
      <c r="G16" s="38">
        <v>3350836.44</v>
      </c>
      <c r="H16" s="38">
        <f t="shared" si="0"/>
        <v>2848210.93</v>
      </c>
      <c r="I16" s="38">
        <v>2848210.93</v>
      </c>
      <c r="J16" s="38">
        <v>0</v>
      </c>
      <c r="K16" s="37">
        <v>30</v>
      </c>
      <c r="L16" s="44">
        <v>0.76919999999999999</v>
      </c>
      <c r="M16" s="16">
        <v>168</v>
      </c>
      <c r="N16" s="16"/>
    </row>
    <row r="17" spans="1:17" ht="127.5">
      <c r="A17" s="12">
        <v>12</v>
      </c>
      <c r="B17" s="12" t="s">
        <v>32</v>
      </c>
      <c r="C17" s="12" t="s">
        <v>61</v>
      </c>
      <c r="D17" s="12" t="s">
        <v>81</v>
      </c>
      <c r="E17" s="12" t="s">
        <v>82</v>
      </c>
      <c r="F17" s="40">
        <v>4440261.8600000003</v>
      </c>
      <c r="G17" s="40">
        <v>4440261.8600000003</v>
      </c>
      <c r="H17" s="40">
        <f t="shared" si="0"/>
        <v>3774222.57</v>
      </c>
      <c r="I17" s="40">
        <v>3774222.57</v>
      </c>
      <c r="J17" s="40">
        <v>0</v>
      </c>
      <c r="K17" s="45">
        <v>29</v>
      </c>
      <c r="L17" s="46">
        <v>0.74360000000000004</v>
      </c>
      <c r="M17" s="12">
        <v>127</v>
      </c>
      <c r="N17" s="12"/>
    </row>
    <row r="18" spans="1:17" ht="127.5">
      <c r="A18" s="16">
        <v>13</v>
      </c>
      <c r="B18" s="16" t="s">
        <v>32</v>
      </c>
      <c r="C18" s="16" t="s">
        <v>64</v>
      </c>
      <c r="D18" s="16" t="s">
        <v>87</v>
      </c>
      <c r="E18" s="16" t="s">
        <v>88</v>
      </c>
      <c r="F18" s="38">
        <v>7918704.5300000003</v>
      </c>
      <c r="G18" s="38">
        <v>7836378.5999999996</v>
      </c>
      <c r="H18" s="38">
        <f t="shared" si="0"/>
        <v>4999609.53</v>
      </c>
      <c r="I18" s="38">
        <v>4999609.53</v>
      </c>
      <c r="J18" s="38">
        <v>0</v>
      </c>
      <c r="K18" s="37">
        <v>29</v>
      </c>
      <c r="L18" s="44">
        <v>0.74360000000000004</v>
      </c>
      <c r="M18" s="16">
        <v>168</v>
      </c>
      <c r="N18" s="16"/>
    </row>
    <row r="19" spans="1:17" ht="127.5">
      <c r="A19" s="12">
        <v>14</v>
      </c>
      <c r="B19" s="12" t="s">
        <v>32</v>
      </c>
      <c r="C19" s="12" t="s">
        <v>56</v>
      </c>
      <c r="D19" s="12" t="s">
        <v>71</v>
      </c>
      <c r="E19" s="12" t="s">
        <v>72</v>
      </c>
      <c r="F19" s="40">
        <v>5868821.7199999997</v>
      </c>
      <c r="G19" s="40">
        <v>4515698.72</v>
      </c>
      <c r="H19" s="40">
        <f t="shared" si="0"/>
        <v>3838343.9</v>
      </c>
      <c r="I19" s="40">
        <v>3838343.9</v>
      </c>
      <c r="J19" s="40">
        <v>0</v>
      </c>
      <c r="K19" s="45">
        <v>25</v>
      </c>
      <c r="L19" s="46">
        <v>0.64100000000000001</v>
      </c>
      <c r="M19" s="12">
        <v>168</v>
      </c>
      <c r="N19" s="12"/>
    </row>
    <row r="20" spans="1:17" ht="102">
      <c r="A20" s="18" t="s">
        <v>34</v>
      </c>
      <c r="B20" s="18" t="s">
        <v>34</v>
      </c>
      <c r="C20" s="18" t="s">
        <v>34</v>
      </c>
      <c r="D20" s="18" t="s">
        <v>34</v>
      </c>
      <c r="E20" s="19"/>
      <c r="F20" s="17">
        <f>SUM(F6:F19)</f>
        <v>99951647.069999993</v>
      </c>
      <c r="G20" s="17">
        <f t="shared" ref="G20:J20" si="1">SUM(G6:G19)</f>
        <v>86883116.269999996</v>
      </c>
      <c r="H20" s="17">
        <f t="shared" si="1"/>
        <v>57879857.640000001</v>
      </c>
      <c r="I20" s="17">
        <f t="shared" si="1"/>
        <v>57879857.640000001</v>
      </c>
      <c r="J20" s="17">
        <f t="shared" si="1"/>
        <v>0</v>
      </c>
      <c r="K20" s="20" t="s">
        <v>34</v>
      </c>
      <c r="L20" s="21" t="s">
        <v>34</v>
      </c>
      <c r="M20" s="22" t="s">
        <v>34</v>
      </c>
      <c r="N20" s="21" t="s">
        <v>34</v>
      </c>
      <c r="O20" s="6">
        <v>14998830.710000001</v>
      </c>
      <c r="Q20" s="3"/>
    </row>
    <row r="21" spans="1:17" ht="37.5" customHeight="1">
      <c r="A21" s="53" t="s">
        <v>35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4"/>
      <c r="Q21" s="3"/>
    </row>
    <row r="22" spans="1:17" ht="183.75">
      <c r="A22" s="7" t="s">
        <v>2</v>
      </c>
      <c r="B22" s="7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  <c r="H22" s="7" t="s">
        <v>9</v>
      </c>
      <c r="I22" s="7" t="s">
        <v>10</v>
      </c>
      <c r="J22" s="7" t="s">
        <v>11</v>
      </c>
      <c r="K22" s="7" t="s">
        <v>12</v>
      </c>
      <c r="L22" s="8" t="s">
        <v>13</v>
      </c>
      <c r="M22" s="8" t="s">
        <v>14</v>
      </c>
      <c r="N22" s="7" t="s">
        <v>15</v>
      </c>
      <c r="O22" s="6">
        <f>O20+I20</f>
        <v>72878688.349999994</v>
      </c>
      <c r="Q22" s="3"/>
    </row>
    <row r="23" spans="1:17">
      <c r="A23" s="23" t="s">
        <v>16</v>
      </c>
      <c r="B23" s="24" t="s">
        <v>17</v>
      </c>
      <c r="C23" s="25" t="s">
        <v>18</v>
      </c>
      <c r="D23" s="26" t="s">
        <v>19</v>
      </c>
      <c r="E23" s="24" t="s">
        <v>20</v>
      </c>
      <c r="F23" s="25" t="s">
        <v>21</v>
      </c>
      <c r="G23" s="25" t="s">
        <v>22</v>
      </c>
      <c r="H23" s="25" t="s">
        <v>23</v>
      </c>
      <c r="I23" s="25" t="s">
        <v>24</v>
      </c>
      <c r="J23" s="25" t="s">
        <v>25</v>
      </c>
      <c r="K23" s="25" t="s">
        <v>26</v>
      </c>
      <c r="L23" s="25" t="s">
        <v>27</v>
      </c>
      <c r="M23" s="25" t="s">
        <v>28</v>
      </c>
      <c r="N23" s="25" t="s">
        <v>29</v>
      </c>
      <c r="O23" s="4"/>
      <c r="Q23" s="3"/>
    </row>
    <row r="24" spans="1:17" ht="127.5">
      <c r="A24" s="12">
        <v>1</v>
      </c>
      <c r="B24" s="12" t="s">
        <v>32</v>
      </c>
      <c r="C24" s="12" t="s">
        <v>33</v>
      </c>
      <c r="D24" s="12" t="s">
        <v>33</v>
      </c>
      <c r="E24" s="12" t="s">
        <v>33</v>
      </c>
      <c r="F24" s="13" t="s">
        <v>33</v>
      </c>
      <c r="G24" s="13" t="s">
        <v>33</v>
      </c>
      <c r="H24" s="14" t="s">
        <v>33</v>
      </c>
      <c r="I24" s="13" t="s">
        <v>33</v>
      </c>
      <c r="J24" s="34" t="s">
        <v>33</v>
      </c>
      <c r="K24" s="35" t="s">
        <v>33</v>
      </c>
      <c r="L24" s="15" t="s">
        <v>33</v>
      </c>
      <c r="M24" s="12" t="s">
        <v>33</v>
      </c>
      <c r="N24" s="12" t="s">
        <v>33</v>
      </c>
      <c r="O24" s="4"/>
      <c r="Q24" s="3"/>
    </row>
    <row r="25" spans="1:17" ht="26.25">
      <c r="A25" s="53" t="s">
        <v>37</v>
      </c>
      <c r="B25" s="53"/>
      <c r="C25" s="53"/>
      <c r="D25" s="53"/>
      <c r="E25" s="53"/>
      <c r="F25" s="53"/>
      <c r="G25" s="53"/>
      <c r="H25" s="53"/>
      <c r="I25" s="53"/>
      <c r="J25" s="54"/>
      <c r="K25" s="53"/>
      <c r="L25" s="53"/>
      <c r="M25" s="53"/>
      <c r="N25" s="53"/>
      <c r="Q25" s="3"/>
    </row>
    <row r="26" spans="1:17" ht="183.75">
      <c r="A26" s="7" t="s">
        <v>2</v>
      </c>
      <c r="B26" s="7" t="s">
        <v>3</v>
      </c>
      <c r="C26" s="7" t="s">
        <v>4</v>
      </c>
      <c r="D26" s="7" t="s">
        <v>5</v>
      </c>
      <c r="E26" s="7" t="s">
        <v>6</v>
      </c>
      <c r="F26" s="7" t="s">
        <v>7</v>
      </c>
      <c r="G26" s="7" t="s">
        <v>8</v>
      </c>
      <c r="H26" s="7" t="s">
        <v>9</v>
      </c>
      <c r="I26" s="7" t="s">
        <v>10</v>
      </c>
      <c r="J26" s="7" t="s">
        <v>11</v>
      </c>
      <c r="K26" s="7" t="s">
        <v>12</v>
      </c>
      <c r="L26" s="8" t="s">
        <v>13</v>
      </c>
      <c r="M26" s="8" t="s">
        <v>14</v>
      </c>
      <c r="N26" s="7" t="s">
        <v>15</v>
      </c>
      <c r="O26" s="1"/>
    </row>
    <row r="27" spans="1:17">
      <c r="A27" s="23" t="s">
        <v>16</v>
      </c>
      <c r="B27" s="26" t="s">
        <v>17</v>
      </c>
      <c r="C27" s="26" t="s">
        <v>18</v>
      </c>
      <c r="D27" s="26" t="s">
        <v>19</v>
      </c>
      <c r="E27" s="26" t="s">
        <v>20</v>
      </c>
      <c r="F27" s="26" t="s">
        <v>21</v>
      </c>
      <c r="G27" s="26" t="s">
        <v>22</v>
      </c>
      <c r="H27" s="26" t="s">
        <v>23</v>
      </c>
      <c r="I27" s="26" t="s">
        <v>24</v>
      </c>
      <c r="J27" s="26" t="s">
        <v>25</v>
      </c>
      <c r="K27" s="26" t="s">
        <v>26</v>
      </c>
      <c r="L27" s="27" t="s">
        <v>27</v>
      </c>
      <c r="M27" s="24" t="s">
        <v>28</v>
      </c>
      <c r="N27" s="24" t="s">
        <v>29</v>
      </c>
    </row>
    <row r="28" spans="1:17" ht="127.5">
      <c r="A28" s="28" t="s">
        <v>30</v>
      </c>
      <c r="B28" s="16" t="s">
        <v>32</v>
      </c>
      <c r="C28" s="16" t="s">
        <v>69</v>
      </c>
      <c r="D28" s="16" t="s">
        <v>97</v>
      </c>
      <c r="E28" s="16" t="s">
        <v>98</v>
      </c>
      <c r="F28" s="38">
        <v>5878859.1299999999</v>
      </c>
      <c r="G28" s="38">
        <v>5529477.2999999998</v>
      </c>
      <c r="H28" s="38">
        <f>I28+J28</f>
        <v>4700055.7</v>
      </c>
      <c r="I28" s="38">
        <v>4700055.7</v>
      </c>
      <c r="J28" s="38">
        <v>0</v>
      </c>
      <c r="K28" s="16" t="s">
        <v>101</v>
      </c>
      <c r="L28" s="39" t="s">
        <v>33</v>
      </c>
      <c r="M28" s="16">
        <v>168</v>
      </c>
      <c r="N28" s="16"/>
    </row>
    <row r="29" spans="1:17" ht="127.5">
      <c r="A29" s="29" t="s">
        <v>31</v>
      </c>
      <c r="B29" s="12" t="s">
        <v>32</v>
      </c>
      <c r="C29" s="12" t="s">
        <v>103</v>
      </c>
      <c r="D29" s="12" t="s">
        <v>106</v>
      </c>
      <c r="E29" s="12" t="s">
        <v>109</v>
      </c>
      <c r="F29" s="40">
        <v>5578976.54</v>
      </c>
      <c r="G29" s="40">
        <v>4474084.04</v>
      </c>
      <c r="H29" s="40">
        <f>I29+J29</f>
        <v>3802971.43</v>
      </c>
      <c r="I29" s="40">
        <v>3802971.43</v>
      </c>
      <c r="J29" s="40">
        <v>0</v>
      </c>
      <c r="K29" s="12" t="s">
        <v>38</v>
      </c>
      <c r="L29" s="41" t="s">
        <v>33</v>
      </c>
      <c r="M29" s="12">
        <v>127</v>
      </c>
      <c r="N29" s="12"/>
    </row>
    <row r="30" spans="1:17" ht="127.5">
      <c r="A30" s="28" t="s">
        <v>113</v>
      </c>
      <c r="B30" s="16" t="s">
        <v>32</v>
      </c>
      <c r="C30" s="16" t="s">
        <v>104</v>
      </c>
      <c r="D30" s="16" t="s">
        <v>107</v>
      </c>
      <c r="E30" s="16" t="s">
        <v>110</v>
      </c>
      <c r="F30" s="38">
        <v>1177079.25</v>
      </c>
      <c r="G30" s="38">
        <v>1177079.25</v>
      </c>
      <c r="H30" s="38">
        <f>I30+J30</f>
        <v>1000517.34</v>
      </c>
      <c r="I30" s="38">
        <v>1000517.34</v>
      </c>
      <c r="J30" s="38">
        <v>0</v>
      </c>
      <c r="K30" s="16" t="s">
        <v>38</v>
      </c>
      <c r="L30" s="39" t="s">
        <v>33</v>
      </c>
      <c r="M30" s="16">
        <v>127</v>
      </c>
      <c r="N30" s="16"/>
    </row>
    <row r="31" spans="1:17" ht="229.5">
      <c r="A31" s="29" t="s">
        <v>114</v>
      </c>
      <c r="B31" s="12" t="s">
        <v>32</v>
      </c>
      <c r="C31" s="12" t="s">
        <v>105</v>
      </c>
      <c r="D31" s="12" t="s">
        <v>108</v>
      </c>
      <c r="E31" s="12" t="s">
        <v>111</v>
      </c>
      <c r="F31" s="40">
        <v>5882352.9500000002</v>
      </c>
      <c r="G31" s="40">
        <v>5882352.9500000002</v>
      </c>
      <c r="H31" s="40">
        <f>I31+J31</f>
        <v>5000000</v>
      </c>
      <c r="I31" s="40">
        <v>5000000</v>
      </c>
      <c r="J31" s="40">
        <v>0</v>
      </c>
      <c r="K31" s="12" t="s">
        <v>38</v>
      </c>
      <c r="L31" s="41" t="s">
        <v>33</v>
      </c>
      <c r="M31" s="12">
        <v>168</v>
      </c>
      <c r="N31" s="12"/>
    </row>
    <row r="32" spans="1:17" ht="127.5">
      <c r="A32" s="28" t="s">
        <v>115</v>
      </c>
      <c r="B32" s="16" t="s">
        <v>32</v>
      </c>
      <c r="C32" s="16" t="s">
        <v>102</v>
      </c>
      <c r="D32" s="16" t="s">
        <v>87</v>
      </c>
      <c r="E32" s="16" t="s">
        <v>88</v>
      </c>
      <c r="F32" s="38">
        <v>7919527.79</v>
      </c>
      <c r="G32" s="38">
        <v>7919527.79</v>
      </c>
      <c r="H32" s="38">
        <f>I32+J32</f>
        <v>4999597.8600000003</v>
      </c>
      <c r="I32" s="38">
        <v>4999597.8600000003</v>
      </c>
      <c r="J32" s="38">
        <v>0</v>
      </c>
      <c r="K32" s="16" t="s">
        <v>112</v>
      </c>
      <c r="L32" s="39" t="s">
        <v>33</v>
      </c>
      <c r="M32" s="16">
        <v>168</v>
      </c>
      <c r="N32" s="16"/>
    </row>
    <row r="33" spans="1:14" ht="102">
      <c r="A33" s="43" t="s">
        <v>34</v>
      </c>
      <c r="B33" s="43" t="s">
        <v>34</v>
      </c>
      <c r="C33" s="43" t="s">
        <v>34</v>
      </c>
      <c r="D33" s="43" t="s">
        <v>34</v>
      </c>
      <c r="E33" s="42" t="s">
        <v>36</v>
      </c>
      <c r="F33" s="34">
        <f>SUM(F28:F32)</f>
        <v>26436795.66</v>
      </c>
      <c r="G33" s="34">
        <f>SUM(G28:G32)</f>
        <v>24982521.329999998</v>
      </c>
      <c r="H33" s="34">
        <f>SUM(H28:H32)</f>
        <v>19503142.330000002</v>
      </c>
      <c r="I33" s="34">
        <f>SUM(I28:I32)</f>
        <v>19503142.330000002</v>
      </c>
      <c r="J33" s="30">
        <f>SUM(J28:J32)</f>
        <v>0</v>
      </c>
      <c r="K33" s="43" t="s">
        <v>34</v>
      </c>
      <c r="L33" s="43" t="s">
        <v>34</v>
      </c>
      <c r="M33" s="43" t="s">
        <v>34</v>
      </c>
      <c r="N33" s="43" t="s">
        <v>34</v>
      </c>
    </row>
    <row r="34" spans="1:14" ht="127.5" customHeight="1">
      <c r="A34" s="49" t="s">
        <v>117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</row>
    <row r="35" spans="1:14" ht="26.25">
      <c r="A35" s="52" t="s">
        <v>118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ht="183">
      <c r="A36" s="7" t="s">
        <v>2</v>
      </c>
      <c r="B36" s="7" t="s">
        <v>3</v>
      </c>
      <c r="C36" s="7" t="s">
        <v>4</v>
      </c>
      <c r="D36" s="7" t="s">
        <v>5</v>
      </c>
      <c r="E36" s="55" t="s">
        <v>6</v>
      </c>
      <c r="F36" s="7" t="s">
        <v>7</v>
      </c>
      <c r="G36" s="7" t="s">
        <v>8</v>
      </c>
      <c r="H36" s="7" t="s">
        <v>9</v>
      </c>
      <c r="I36" s="7" t="s">
        <v>10</v>
      </c>
      <c r="J36" s="7" t="s">
        <v>11</v>
      </c>
      <c r="K36" s="56" t="s">
        <v>12</v>
      </c>
      <c r="L36" s="57" t="s">
        <v>119</v>
      </c>
      <c r="M36" s="8" t="s">
        <v>14</v>
      </c>
      <c r="N36" s="7" t="s">
        <v>15</v>
      </c>
    </row>
    <row r="37" spans="1:14">
      <c r="A37" s="9" t="s">
        <v>16</v>
      </c>
      <c r="B37" s="10" t="s">
        <v>17</v>
      </c>
      <c r="C37" s="10" t="s">
        <v>18</v>
      </c>
      <c r="D37" s="10" t="s">
        <v>19</v>
      </c>
      <c r="E37" s="10" t="s">
        <v>20</v>
      </c>
      <c r="F37" s="10" t="s">
        <v>21</v>
      </c>
      <c r="G37" s="10" t="s">
        <v>22</v>
      </c>
      <c r="H37" s="10" t="s">
        <v>23</v>
      </c>
      <c r="I37" s="10" t="s">
        <v>24</v>
      </c>
      <c r="J37" s="10" t="s">
        <v>25</v>
      </c>
      <c r="K37" s="10" t="s">
        <v>26</v>
      </c>
      <c r="L37" s="11" t="s">
        <v>27</v>
      </c>
      <c r="M37" s="11" t="s">
        <v>28</v>
      </c>
      <c r="N37" s="10" t="s">
        <v>29</v>
      </c>
    </row>
    <row r="38" spans="1:14" ht="127.5">
      <c r="A38" s="58" t="s">
        <v>16</v>
      </c>
      <c r="B38" s="28" t="s">
        <v>32</v>
      </c>
      <c r="C38" s="28" t="s">
        <v>120</v>
      </c>
      <c r="D38" s="28" t="s">
        <v>121</v>
      </c>
      <c r="E38" s="28" t="s">
        <v>122</v>
      </c>
      <c r="F38" s="59">
        <v>10486998.060000001</v>
      </c>
      <c r="G38" s="59">
        <v>9999999.9900000002</v>
      </c>
      <c r="H38" s="59">
        <v>4999999.9800000004</v>
      </c>
      <c r="I38" s="59">
        <v>4999999.9800000004</v>
      </c>
      <c r="J38" s="59">
        <v>0</v>
      </c>
      <c r="K38" s="60">
        <v>33</v>
      </c>
      <c r="L38" s="61">
        <v>0.84619999999999995</v>
      </c>
      <c r="M38" s="58">
        <v>127</v>
      </c>
      <c r="N38" s="62"/>
    </row>
    <row r="39" spans="1:14" ht="153">
      <c r="A39" s="63" t="s">
        <v>17</v>
      </c>
      <c r="B39" s="29" t="s">
        <v>32</v>
      </c>
      <c r="C39" s="29" t="s">
        <v>123</v>
      </c>
      <c r="D39" s="29" t="s">
        <v>124</v>
      </c>
      <c r="E39" s="29" t="s">
        <v>125</v>
      </c>
      <c r="F39" s="64">
        <v>10000000</v>
      </c>
      <c r="G39" s="64">
        <v>10000000</v>
      </c>
      <c r="H39" s="64">
        <f>I39+J39</f>
        <v>5000000</v>
      </c>
      <c r="I39" s="64">
        <v>5000000</v>
      </c>
      <c r="J39" s="64">
        <v>0</v>
      </c>
      <c r="K39" s="65">
        <v>31</v>
      </c>
      <c r="L39" s="66">
        <v>0.79490000000000005</v>
      </c>
      <c r="M39" s="63">
        <v>168</v>
      </c>
      <c r="N39" s="67"/>
    </row>
    <row r="40" spans="1:14" ht="127.5">
      <c r="A40" s="58" t="s">
        <v>18</v>
      </c>
      <c r="B40" s="28" t="s">
        <v>32</v>
      </c>
      <c r="C40" s="28" t="s">
        <v>126</v>
      </c>
      <c r="D40" s="28" t="s">
        <v>127</v>
      </c>
      <c r="E40" s="28" t="s">
        <v>128</v>
      </c>
      <c r="F40" s="59">
        <v>15286944.310000001</v>
      </c>
      <c r="G40" s="59">
        <v>15286944.310000001</v>
      </c>
      <c r="H40" s="59">
        <v>4998830.7300000004</v>
      </c>
      <c r="I40" s="59">
        <v>4998830.7300000004</v>
      </c>
      <c r="J40" s="59">
        <v>0</v>
      </c>
      <c r="K40" s="60">
        <v>31</v>
      </c>
      <c r="L40" s="61">
        <v>0.79490000000000005</v>
      </c>
      <c r="M40" s="58">
        <v>168</v>
      </c>
      <c r="N40" s="62"/>
    </row>
    <row r="41" spans="1:14">
      <c r="A41" s="62" t="s">
        <v>34</v>
      </c>
      <c r="B41" s="62" t="s">
        <v>34</v>
      </c>
      <c r="C41" s="62" t="s">
        <v>34</v>
      </c>
      <c r="D41" s="62" t="s">
        <v>34</v>
      </c>
      <c r="E41" s="16" t="s">
        <v>36</v>
      </c>
      <c r="F41" s="59">
        <f>SUM(F38:F40)</f>
        <v>35773942.370000005</v>
      </c>
      <c r="G41" s="59">
        <f t="shared" ref="G41:J41" si="2">SUM(G38:G40)</f>
        <v>35286944.300000004</v>
      </c>
      <c r="H41" s="59">
        <f t="shared" si="2"/>
        <v>14998830.710000001</v>
      </c>
      <c r="I41" s="59">
        <f t="shared" si="2"/>
        <v>14998830.710000001</v>
      </c>
      <c r="J41" s="59">
        <f t="shared" si="2"/>
        <v>0</v>
      </c>
      <c r="K41" s="62" t="s">
        <v>34</v>
      </c>
      <c r="L41" s="62" t="s">
        <v>34</v>
      </c>
      <c r="M41" s="62" t="s">
        <v>34</v>
      </c>
      <c r="N41" s="62" t="s">
        <v>34</v>
      </c>
    </row>
    <row r="42" spans="1:14" ht="26.25">
      <c r="A42" s="52" t="s">
        <v>35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ht="183.75">
      <c r="A43" s="7" t="s">
        <v>2</v>
      </c>
      <c r="B43" s="7" t="s">
        <v>3</v>
      </c>
      <c r="C43" s="7" t="s">
        <v>4</v>
      </c>
      <c r="D43" s="7" t="s">
        <v>5</v>
      </c>
      <c r="E43" s="7" t="s">
        <v>6</v>
      </c>
      <c r="F43" s="7" t="s">
        <v>7</v>
      </c>
      <c r="G43" s="7" t="s">
        <v>8</v>
      </c>
      <c r="H43" s="7" t="s">
        <v>9</v>
      </c>
      <c r="I43" s="7" t="s">
        <v>10</v>
      </c>
      <c r="J43" s="7" t="s">
        <v>11</v>
      </c>
      <c r="K43" s="7" t="s">
        <v>12</v>
      </c>
      <c r="L43" s="8" t="s">
        <v>13</v>
      </c>
      <c r="M43" s="8" t="s">
        <v>14</v>
      </c>
      <c r="N43" s="7" t="s">
        <v>15</v>
      </c>
    </row>
    <row r="44" spans="1:14">
      <c r="A44" s="9" t="s">
        <v>16</v>
      </c>
      <c r="B44" s="10" t="s">
        <v>17</v>
      </c>
      <c r="C44" s="10" t="s">
        <v>18</v>
      </c>
      <c r="D44" s="10" t="s">
        <v>19</v>
      </c>
      <c r="E44" s="36" t="s">
        <v>20</v>
      </c>
      <c r="F44" s="68" t="s">
        <v>21</v>
      </c>
      <c r="G44" s="68" t="s">
        <v>22</v>
      </c>
      <c r="H44" s="68" t="s">
        <v>23</v>
      </c>
      <c r="I44" s="10" t="s">
        <v>24</v>
      </c>
      <c r="J44" s="10" t="s">
        <v>25</v>
      </c>
      <c r="K44" s="10" t="s">
        <v>26</v>
      </c>
      <c r="L44" s="11" t="s">
        <v>27</v>
      </c>
      <c r="M44" s="11" t="s">
        <v>28</v>
      </c>
      <c r="N44" s="10" t="s">
        <v>29</v>
      </c>
    </row>
    <row r="45" spans="1:14" ht="127.5">
      <c r="A45" s="58" t="s">
        <v>19</v>
      </c>
      <c r="B45" s="28" t="s">
        <v>32</v>
      </c>
      <c r="C45" s="28" t="s">
        <v>129</v>
      </c>
      <c r="D45" s="28" t="s">
        <v>130</v>
      </c>
      <c r="E45" s="28" t="s">
        <v>131</v>
      </c>
      <c r="F45" s="59">
        <v>7890948.2199999997</v>
      </c>
      <c r="G45" s="59">
        <v>7890948.2199999997</v>
      </c>
      <c r="H45" s="59">
        <f>I45+J45</f>
        <v>3945474.09</v>
      </c>
      <c r="I45" s="59">
        <v>3945474.09</v>
      </c>
      <c r="J45" s="59">
        <v>0</v>
      </c>
      <c r="K45" s="60">
        <v>28</v>
      </c>
      <c r="L45" s="61">
        <v>0.71789999999999998</v>
      </c>
      <c r="M45" s="58">
        <v>127</v>
      </c>
      <c r="N45" s="62"/>
    </row>
    <row r="46" spans="1:14" ht="102">
      <c r="A46" s="18" t="s">
        <v>34</v>
      </c>
      <c r="B46" s="18" t="s">
        <v>34</v>
      </c>
      <c r="C46" s="18" t="s">
        <v>34</v>
      </c>
      <c r="D46" s="18" t="s">
        <v>34</v>
      </c>
      <c r="E46" s="19" t="s">
        <v>36</v>
      </c>
      <c r="F46" s="69">
        <f>F45</f>
        <v>7890948.2199999997</v>
      </c>
      <c r="G46" s="69">
        <f>G45</f>
        <v>7890948.2199999997</v>
      </c>
      <c r="H46" s="69">
        <f>H45</f>
        <v>3945474.09</v>
      </c>
      <c r="I46" s="69">
        <f>I45</f>
        <v>3945474.09</v>
      </c>
      <c r="J46" s="70">
        <f>J45</f>
        <v>0</v>
      </c>
      <c r="K46" s="71" t="s">
        <v>34</v>
      </c>
      <c r="L46" s="21" t="s">
        <v>34</v>
      </c>
      <c r="M46" s="22" t="s">
        <v>34</v>
      </c>
      <c r="N46" s="21" t="s">
        <v>34</v>
      </c>
    </row>
    <row r="47" spans="1:14" ht="26.25">
      <c r="A47" s="52" t="s">
        <v>37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1:14" ht="183.75">
      <c r="A48" s="55" t="s">
        <v>2</v>
      </c>
      <c r="B48" s="55" t="s">
        <v>3</v>
      </c>
      <c r="C48" s="55" t="s">
        <v>4</v>
      </c>
      <c r="D48" s="7" t="s">
        <v>5</v>
      </c>
      <c r="E48" s="55" t="s">
        <v>6</v>
      </c>
      <c r="F48" s="55" t="s">
        <v>7</v>
      </c>
      <c r="G48" s="55" t="s">
        <v>8</v>
      </c>
      <c r="H48" s="7" t="s">
        <v>9</v>
      </c>
      <c r="I48" s="7" t="s">
        <v>10</v>
      </c>
      <c r="J48" s="7" t="s">
        <v>132</v>
      </c>
      <c r="K48" s="55" t="s">
        <v>12</v>
      </c>
      <c r="L48" s="55" t="s">
        <v>13</v>
      </c>
      <c r="M48" s="7" t="s">
        <v>14</v>
      </c>
      <c r="N48" s="7" t="s">
        <v>15</v>
      </c>
    </row>
    <row r="49" spans="1:14">
      <c r="A49" s="68" t="s">
        <v>16</v>
      </c>
      <c r="B49" s="68" t="s">
        <v>17</v>
      </c>
      <c r="C49" s="68" t="s">
        <v>18</v>
      </c>
      <c r="D49" s="68" t="s">
        <v>19</v>
      </c>
      <c r="E49" s="68" t="s">
        <v>20</v>
      </c>
      <c r="F49" s="68" t="s">
        <v>21</v>
      </c>
      <c r="G49" s="68" t="s">
        <v>22</v>
      </c>
      <c r="H49" s="68" t="s">
        <v>23</v>
      </c>
      <c r="I49" s="68" t="s">
        <v>24</v>
      </c>
      <c r="J49" s="68" t="s">
        <v>25</v>
      </c>
      <c r="K49" s="68" t="s">
        <v>26</v>
      </c>
      <c r="L49" s="68" t="s">
        <v>27</v>
      </c>
      <c r="M49" s="68" t="s">
        <v>28</v>
      </c>
      <c r="N49" s="68" t="s">
        <v>29</v>
      </c>
    </row>
    <row r="50" spans="1:14" ht="127.5">
      <c r="A50" s="72">
        <v>5</v>
      </c>
      <c r="B50" s="28" t="s">
        <v>32</v>
      </c>
      <c r="C50" s="73" t="s">
        <v>133</v>
      </c>
      <c r="D50" s="73" t="s">
        <v>134</v>
      </c>
      <c r="E50" s="73" t="s">
        <v>135</v>
      </c>
      <c r="F50" s="69">
        <v>5836559.7599999998</v>
      </c>
      <c r="G50" s="59">
        <v>5836559.7599999998</v>
      </c>
      <c r="H50" s="59">
        <f>I50+J50</f>
        <v>2918279.88</v>
      </c>
      <c r="I50" s="59">
        <v>2918279.88</v>
      </c>
      <c r="J50" s="59">
        <v>0</v>
      </c>
      <c r="K50" s="73" t="s">
        <v>38</v>
      </c>
      <c r="L50" s="16" t="s">
        <v>33</v>
      </c>
      <c r="M50" s="16" t="s">
        <v>33</v>
      </c>
      <c r="N50" s="73"/>
    </row>
    <row r="51" spans="1:14" ht="178.5">
      <c r="A51" s="74">
        <v>6</v>
      </c>
      <c r="B51" s="29" t="s">
        <v>32</v>
      </c>
      <c r="C51" s="75" t="s">
        <v>136</v>
      </c>
      <c r="D51" s="75" t="s">
        <v>137</v>
      </c>
      <c r="E51" s="75" t="s">
        <v>138</v>
      </c>
      <c r="F51" s="14">
        <v>382271.78</v>
      </c>
      <c r="G51" s="64">
        <v>382271.78</v>
      </c>
      <c r="H51" s="64">
        <f>I51+J51</f>
        <v>191135.87</v>
      </c>
      <c r="I51" s="64">
        <v>191135.87</v>
      </c>
      <c r="J51" s="64">
        <v>0</v>
      </c>
      <c r="K51" s="75" t="s">
        <v>38</v>
      </c>
      <c r="L51" s="12" t="s">
        <v>33</v>
      </c>
      <c r="M51" s="12" t="s">
        <v>33</v>
      </c>
      <c r="N51" s="75"/>
    </row>
    <row r="52" spans="1:14" ht="102">
      <c r="A52" s="76" t="s">
        <v>34</v>
      </c>
      <c r="B52" s="76" t="s">
        <v>34</v>
      </c>
      <c r="C52" s="76" t="s">
        <v>34</v>
      </c>
      <c r="D52" s="76" t="s">
        <v>34</v>
      </c>
      <c r="E52" s="77" t="s">
        <v>36</v>
      </c>
      <c r="F52" s="59">
        <f t="shared" ref="F52:H52" si="3">SUM(F50:F51)</f>
        <v>6218831.54</v>
      </c>
      <c r="G52" s="59">
        <f t="shared" si="3"/>
        <v>6218831.54</v>
      </c>
      <c r="H52" s="59">
        <f t="shared" si="3"/>
        <v>3109415.75</v>
      </c>
      <c r="I52" s="59">
        <f>SUM(I50:I51)</f>
        <v>3109415.75</v>
      </c>
      <c r="J52" s="59">
        <f>SUM(J50:J50)</f>
        <v>0</v>
      </c>
      <c r="K52" s="78" t="s">
        <v>34</v>
      </c>
      <c r="L52" s="78" t="s">
        <v>34</v>
      </c>
      <c r="M52" s="78">
        <v>60</v>
      </c>
      <c r="N52" s="78"/>
    </row>
  </sheetData>
  <autoFilter ref="A4:N52" xr:uid="{00000000-0009-0000-0000-000000000000}"/>
  <sortState xmlns:xlrd2="http://schemas.microsoft.com/office/spreadsheetml/2017/richdata2" ref="A6:N19">
    <sortCondition descending="1" ref="K6:K19"/>
  </sortState>
  <mergeCells count="9">
    <mergeCell ref="A34:N34"/>
    <mergeCell ref="A35:N35"/>
    <mergeCell ref="A42:N42"/>
    <mergeCell ref="A47:N47"/>
    <mergeCell ref="A1:N1"/>
    <mergeCell ref="A2:N2"/>
    <mergeCell ref="A3:N3"/>
    <mergeCell ref="A25:N25"/>
    <mergeCell ref="A21:N21"/>
  </mergeCells>
  <phoneticPr fontId="2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27" orientation="landscape" r:id="rId1"/>
  <headerFooter>
    <oddFooter>Strona &amp;P z &amp;N</oddFooter>
  </headerFooter>
  <rowBreaks count="1" manualBreakCount="1">
    <brk id="2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5" t="s">
        <v>39</v>
      </c>
    </row>
    <row r="2" spans="1:1">
      <c r="A2" s="5" t="s">
        <v>40</v>
      </c>
    </row>
    <row r="3" spans="1:1">
      <c r="A3" s="5" t="s">
        <v>41</v>
      </c>
    </row>
    <row r="4" spans="1:1">
      <c r="A4" s="5" t="s">
        <v>42</v>
      </c>
    </row>
    <row r="5" spans="1:1">
      <c r="A5" s="5" t="s">
        <v>43</v>
      </c>
    </row>
    <row r="6" spans="1:1">
      <c r="A6" s="5" t="s">
        <v>44</v>
      </c>
    </row>
    <row r="7" spans="1:1">
      <c r="A7" s="5" t="s">
        <v>45</v>
      </c>
    </row>
    <row r="8" spans="1:1">
      <c r="A8" s="5" t="s">
        <v>46</v>
      </c>
    </row>
    <row r="9" spans="1:1">
      <c r="A9" s="5" t="s">
        <v>47</v>
      </c>
    </row>
    <row r="10" spans="1:1">
      <c r="A10" s="5" t="s">
        <v>48</v>
      </c>
    </row>
    <row r="11" spans="1:1">
      <c r="A11" s="5" t="s">
        <v>49</v>
      </c>
    </row>
    <row r="12" spans="1:1">
      <c r="A12" s="5" t="s">
        <v>50</v>
      </c>
    </row>
    <row r="13" spans="1:1">
      <c r="A13" s="5" t="s">
        <v>51</v>
      </c>
    </row>
    <row r="14" spans="1:1">
      <c r="A14" s="5" t="s">
        <v>52</v>
      </c>
    </row>
    <row r="15" spans="1:1">
      <c r="A15" s="5" t="s">
        <v>53</v>
      </c>
    </row>
    <row r="16" spans="1:1">
      <c r="A16" s="5" t="s">
        <v>54</v>
      </c>
    </row>
    <row r="17" spans="1:1">
      <c r="A17" t="s">
        <v>55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nr 1 -9.1_23 RMR</vt:lpstr>
      <vt:lpstr>Rewitalizacja</vt:lpstr>
      <vt:lpstr>'Zał. nr 1 -9.1_23 RMR'!Obszar_wydruku</vt:lpstr>
      <vt:lpstr>rewitalizacja</vt:lpstr>
      <vt:lpstr>'Zał. nr 1 -9.1_23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Grabowska Marta</cp:lastModifiedBy>
  <cp:revision/>
  <cp:lastPrinted>2025-05-20T09:37:31Z</cp:lastPrinted>
  <dcterms:created xsi:type="dcterms:W3CDTF">2016-04-12T10:40:23Z</dcterms:created>
  <dcterms:modified xsi:type="dcterms:W3CDTF">2025-05-20T09:37:34Z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