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kiryluk_mazowia_eu/Documents/Pulpit/dokumenty od 20.05.2024/3.2 016/"/>
    </mc:Choice>
  </mc:AlternateContent>
  <xr:revisionPtr revIDLastSave="7" documentId="13_ncr:1_{7094FE0F-D996-43AD-8C62-BA2FA4E0C016}" xr6:coauthVersionLast="47" xr6:coauthVersionMax="47" xr10:uidLastSave="{20AA1F60-CE43-49FD-9FA7-5CD6D45DC34C}"/>
  <bookViews>
    <workbookView xWindow="-28920" yWindow="-990" windowWidth="29040" windowHeight="15720" tabRatio="589" xr2:uid="{00000000-000D-0000-FFFF-FFFF00000000}"/>
  </bookViews>
  <sheets>
    <sheet name="Załącznik RWS 3.2_16" sheetId="4" r:id="rId1"/>
    <sheet name="Rewitalizacja" sheetId="3" state="hidden" r:id="rId2"/>
  </sheets>
  <definedNames>
    <definedName name="_xlnm._FilterDatabase" localSheetId="0" hidden="1">'Załącznik RWS 3.2_16'!$A$3:$P$43</definedName>
    <definedName name="kurs" localSheetId="0">'Załącznik RWS 3.2_16'!#REF!</definedName>
    <definedName name="kurs">#REF!</definedName>
    <definedName name="_xlnm.Print_Area" localSheetId="0">'Załącznik RWS 3.2_16'!$A$1:$P$43</definedName>
    <definedName name="projkekty">#REF!</definedName>
    <definedName name="rewitalizacja">Rewitalizacja!$A$1:$A$17</definedName>
    <definedName name="_xlnm.Print_Titles" localSheetId="0">'Załącznik RWS 3.2_16'!$3:$3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F39" i="4"/>
  <c r="G39" i="4"/>
  <c r="H39" i="4"/>
  <c r="I39" i="4"/>
  <c r="L6" i="4"/>
  <c r="J30" i="4"/>
  <c r="L37" i="4"/>
  <c r="L36" i="4"/>
  <c r="L34" i="4"/>
  <c r="L35" i="4"/>
  <c r="L9" i="4"/>
  <c r="L8" i="4"/>
  <c r="L7" i="4"/>
  <c r="L5" i="4"/>
  <c r="L29" i="4" l="1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J39" i="4"/>
  <c r="F30" i="4"/>
  <c r="G30" i="4"/>
  <c r="I30" i="4"/>
  <c r="H30" i="4" l="1"/>
</calcChain>
</file>

<file path=xl/sharedStrings.xml><?xml version="1.0" encoding="utf-8"?>
<sst xmlns="http://schemas.openxmlformats.org/spreadsheetml/2006/main" count="316" uniqueCount="168">
  <si>
    <t>Wyniki oceny projektów, złożonych w ramach naboru konkurencyjnego nr  FEMA.03.02-IP.01-016/24, Priorytet III „Fundusze Europejskie na rozwój mobilności miejskiej na Mazowszu” dla Działania 3.2 „Mobilność miejska w ZIT”, Typ projektów: „Infrastruktura rowerowa i piesza”  Funduszy Europejskich dla Mazowsza 2021-2027 w zakresie Regionu Warszawskiego Stołecznego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</si>
  <si>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</si>
  <si>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</si>
  <si>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</si>
  <si>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</si>
  <si>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</si>
  <si>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</si>
  <si>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</si>
  <si>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</si>
  <si>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</si>
  <si>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</si>
  <si>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</si>
  <si>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</si>
  <si>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</si>
  <si>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Punktacja uzyskana w kryterium rozstrzygającym nr 1 Gotowość projektu do realizacji</t>
  </si>
  <si>
    <t>Punktacja uzyskana w kryterium rozstrzygającym nr 2 Wpływ na spójność sieci tras rowerowych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</si>
  <si>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</si>
  <si>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</si>
  <si>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</si>
  <si>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</si>
  <si>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</si>
  <si>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</si>
  <si>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</si>
  <si>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</si>
  <si>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</si>
  <si>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</si>
  <si>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</si>
  <si>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</si>
  <si>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</si>
  <si>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</si>
  <si>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</si>
  <si>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</si>
  <si>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</si>
  <si>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</si>
  <si>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</si>
  <si>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FEMA.03.02-IP.01-02B4/24</t>
  </si>
  <si>
    <t>Miasto Stołeczne Warszawa</t>
  </si>
  <si>
    <t>Rozwój sieci tras rowerowych Warszawy – etap III</t>
  </si>
  <si>
    <t>083</t>
  </si>
  <si>
    <t>FEMA.03.02-IP.01-037T/24</t>
  </si>
  <si>
    <t>Gmina Grodzisk Mazowieck</t>
  </si>
  <si>
    <t>Rozwój mobilności miejskiej poprzez budowę tras rowerowych w gminach powiatu grodziskiego i pruszkowskiego</t>
  </si>
  <si>
    <t>FEMA.03.02-IP.01-02KH/24</t>
  </si>
  <si>
    <t>Gmina Piaseczno</t>
  </si>
  <si>
    <t>Budowa sieci dróg rowerowych na terenie gminy Piaseczno</t>
  </si>
  <si>
    <t>FEMA.03.02-IP.01-05F1/24</t>
  </si>
  <si>
    <t>Powiat Nowodworski</t>
  </si>
  <si>
    <t>Rozwój mobilności miejskiej na terenie powiatu nowodworskiego</t>
  </si>
  <si>
    <t>FEMA.03.02-IP.01-036K/24</t>
  </si>
  <si>
    <t>GMINA NIEPORĘT</t>
  </si>
  <si>
    <t>Utworzenie sieci ścieżek rowerowych wokół Jeziora Zegrzyńskiego wraz z odcinkami uzupełniającymi, na terenie gmin: Nieporęt, Radzymin, Serock i Wieliszew</t>
  </si>
  <si>
    <t>FEMA.03.02-IP.01-02JI/24</t>
  </si>
  <si>
    <t>Gmina Ożarów Mazowiecki</t>
  </si>
  <si>
    <t>Promowanie zrównoważonej mobilności miejskiej poprzez rozwój sieci dróg rowerowych na terenie gminy Ożarów Mazowiecki – etap II</t>
  </si>
  <si>
    <t>Projekt kierowany do dofinansowania</t>
  </si>
  <si>
    <t>FEMA.03.02-IP.01-02RR/24</t>
  </si>
  <si>
    <t>Gmina Wiązowna</t>
  </si>
  <si>
    <t>Budowa infrastruktury rowerowej i pieszej na terenie Gminy Wiązowna w ramach Zintegrowanych Inwestycji Terytorialnych</t>
  </si>
  <si>
    <t>FEMA.03.02-IP.01-02LZ/24</t>
  </si>
  <si>
    <t>Miasto Mińsk Mazowiecki</t>
  </si>
  <si>
    <t>„Budowa infrastruktury rowerowej na terenie miasta Mińsk Mazowiecki”</t>
  </si>
  <si>
    <t>FEMA.03.02-IP.01-054I/24</t>
  </si>
  <si>
    <t>Gmina Konstancin-Jeziorna</t>
  </si>
  <si>
    <t>Budowa sieci tras rowerowych na terenie gminy Konstancin-Jeziorna</t>
  </si>
  <si>
    <t>Brak danych</t>
  </si>
  <si>
    <t>SUMA:</t>
  </si>
  <si>
    <t>23</t>
  </si>
  <si>
    <t>FEMA.01.03-IP.01-02RU/24</t>
  </si>
  <si>
    <t>Met-Pro 2 Karolina Kobiałka</t>
  </si>
  <si>
    <t>Podniesienie konkurencyjności firmy MET-PRO 2 Karolina Kobiałka poprzez wdrożenie na rynek innowacji procesowej, będącej wynikiem własnych prac B+R</t>
  </si>
  <si>
    <t>002</t>
  </si>
  <si>
    <t>Uszeregowano na podstawie kryteriów rozstrzygających</t>
  </si>
  <si>
    <t>24</t>
  </si>
  <si>
    <t>FEMA.01.03-IP.01-02A0/24</t>
  </si>
  <si>
    <t>GRUPA TECHNICZNA "CODI" JACEK RYDZEWSKI</t>
  </si>
  <si>
    <t>Wzrost konkurencyjności i rozwój firmy Grupa Techniczna CODI Jacek Rydzewski poprzez wdrożenie wyników prac B+R i uruchomienie produkcji innowacyjnych samodezynfekujących się klawiatur numerycznych z zimną plazmą do zastosowania w urządzeniach dostępnych publicznie, w szczególności w panelach domofonowych.</t>
  </si>
  <si>
    <t>001</t>
  </si>
  <si>
    <t>25</t>
  </si>
  <si>
    <t>FEMA.01.03-IP.01-02NL/24</t>
  </si>
  <si>
    <t>TARTAK MARCHEWKA Paweł Marchewka</t>
  </si>
  <si>
    <t>Podniesienie konkurencyjności firmy TARTAK MARCHEWKA  Paweł Marchewka poprzez wdrożenie innowacji procesowej, będącej wynikiem własnych prac B+R</t>
  </si>
  <si>
    <t>26</t>
  </si>
  <si>
    <t>FEMA.01.03-IP.01-02LC/24</t>
  </si>
  <si>
    <t>"LEMICH" KOOPERACJA PRZEMYSŁOWA I WYKONAWSTWO Michał Romanowicz</t>
  </si>
  <si>
    <t>Wdrożenie w "LEMICH" KOOPERACJA PRZEMYSŁOWA I WYKONAWSTWO innowacji produktowej oraz procesowej w wyniku opracowania autorskiej technologii pn. "Wysokowydajna obróbka wielostronna" w ramach prac B+R.</t>
  </si>
  <si>
    <t>27</t>
  </si>
  <si>
    <t>FEMA.01.03-IP.01-02SI/24</t>
  </si>
  <si>
    <t>PPHIU " SAŁEXPOL" Paweł Marcin Sałkiewicz.</t>
  </si>
  <si>
    <t>Podniesienie konkurencyjności firmy PPHIU " SAŁEXPOL" Paweł Marcin Sałkiewicz poprzez wdrożenie na rynek znacząco ulepszonych produktów, będących wynikiem własnych prac B+R</t>
  </si>
  <si>
    <t>28</t>
  </si>
  <si>
    <t>FEMA.01.03-IP.01-02B1/24</t>
  </si>
  <si>
    <t>EUROBET Magdalena Pamulak</t>
  </si>
  <si>
    <t>Podniesienie konkurencyjności firmy EUROBET Magdalena Pamulak poprzez wdrożenie na rynek znacząco ulepszonych produktów, będących wynikiem własnych prac B+R.</t>
  </si>
  <si>
    <t>29</t>
  </si>
  <si>
    <t>FEMA.01.03-IP.01-02BI/24</t>
  </si>
  <si>
    <t>PPHU ASP BETONEX - PRZEMYSŁAW PAMULAK</t>
  </si>
  <si>
    <t>Podniesienie konkurencyjności firmy PPHU ASP BETONEX - PRZEMYSŁAW PAMULAK poprzez wdrożenie na rynek znacząco ulepszonych produktów, będących wynikiem własnych prac B+R</t>
  </si>
  <si>
    <t>30</t>
  </si>
  <si>
    <t>FEMA.01.03-IP.01-032R/24</t>
  </si>
  <si>
    <t>ECO RGS SPÓŁKA Z OGRANICZONĄ ODPOWIEDZIALNOŚĆIĄ METALE SPÓŁKA KOMANDYTOWA</t>
  </si>
  <si>
    <t>Wdrożenie na rynek autorskiej biotechnologii konsolidacji gruntów zanieczyszczonych metalami ciężkimi</t>
  </si>
  <si>
    <t>31</t>
  </si>
  <si>
    <t>FEMA.01.03-IP.01-02N0/24</t>
  </si>
  <si>
    <t>IZO-BET SPÓŁKA Z OGRANICZONĄ ODPOWIEDZIALNOŚCIĄ</t>
  </si>
  <si>
    <t>Wdrożenie wyników prac B+R w celu zaoferowania nowych produktów z zakresu izolacji termicznych</t>
  </si>
  <si>
    <t>32</t>
  </si>
  <si>
    <t>FEMA.01.03-IP.01-02LW/24</t>
  </si>
  <si>
    <t>APPLINK Spółka z ograniczoną odpowiedzialnością</t>
  </si>
  <si>
    <t>Wdrożenie innowacyjnego systemu komunikacji wizualnej 3D Digital Out of Home</t>
  </si>
  <si>
    <t>33</t>
  </si>
  <si>
    <t>FEMA.01.03-IP.01-02BA/24</t>
  </si>
  <si>
    <t>LENAAL SPÓŁKA Z OGRANICZONĄ ODPOWIEDZIALNOŚCIĄ SPÓŁKA KOMANDYTOWA</t>
  </si>
  <si>
    <t>Wdrożenie czystej technologii odlewania ciśnieniowego w LENAAL Sp. z o.o. Sp. k., prowadzącej do sprzedaży na rynek globalny wysokowydajnych i szczelnych odlewów do zastosowań w samochodach elektrycznych.</t>
  </si>
  <si>
    <t>34</t>
  </si>
  <si>
    <t>FEMA.01.03-IP.01-02R5/24</t>
  </si>
  <si>
    <t>TENTORIUM Michał Siedlecki</t>
  </si>
  <si>
    <t>Podniesienie konkurencyjności firmy TENTORIUM Micha Siedlecki poprzez wdrożenie innowacji procesowej, będącej wynikiem prac B+R</t>
  </si>
  <si>
    <t>35</t>
  </si>
  <si>
    <t>FEMA.01.03-IP.01-02R9/24</t>
  </si>
  <si>
    <t>IPOSTER Spółka z ograniczoną odpowiedzialnością</t>
  </si>
  <si>
    <t>Wdrożenie innowacyjnych rozwiązań w systemach Digital Indoor</t>
  </si>
  <si>
    <t>36</t>
  </si>
  <si>
    <t>FEMA.01.03-IP.01-02N5/24</t>
  </si>
  <si>
    <t>SKLEJBUD RUTKA SPÓŁKA JAWNA</t>
  </si>
  <si>
    <t>Wdrożenie innowacyjnej technologii produkcji płyt SUperior Flat Lamination (SUFL) oraz wdrożenie
na jej podstawie nowego innowacyjnego produktu – płyta GlossLux</t>
  </si>
  <si>
    <t>37</t>
  </si>
  <si>
    <t>FEMA.01.03-IP.01-02OC/24</t>
  </si>
  <si>
    <t>ITL spółka z ograniczoną odpowiedzialnością</t>
  </si>
  <si>
    <t>Wzrost konkurencyjności ITL  Sp. z o.o. poprzez wprowadzenie na rynek innowacyjnych produktów opartych o wyniki prac B+R.</t>
  </si>
  <si>
    <t>Projekty, które nie spełniły kryteriów wyboru projektów lub nie uzyskały wymaganej liczby punktów</t>
  </si>
  <si>
    <t>FEMA.03.02-IP.01-029J/24</t>
  </si>
  <si>
    <t>Gmina Góra Kalwaria</t>
  </si>
  <si>
    <t>Budowa ścieżek rowerowych na terenie gminy Góra Kalwaria</t>
  </si>
  <si>
    <t>Negatywna ocena merytoryczna szczegółowa</t>
  </si>
  <si>
    <t>FEMA.03.02-IP.01-04WE/24</t>
  </si>
  <si>
    <t>Gmina Raszyn</t>
  </si>
  <si>
    <t>Budowa zintegrowanych ścieżek rowerowych na terenie Gminy Raszyn</t>
  </si>
  <si>
    <t>FEMA.03.02-IP.01-0308/24</t>
  </si>
  <si>
    <t>Powiat Otwocki</t>
  </si>
  <si>
    <t>Budowa ścieżki rowerowej i chodnika w drodze powiatowej Nr 2759W ul. Narutowicza od ul. Stawowej w kierunku S17</t>
  </si>
  <si>
    <t>FEMA.03.02-IP.01-052A/24</t>
  </si>
  <si>
    <t>Gmina Karczew</t>
  </si>
  <si>
    <t>Przebudowa drogi gminnej ul. Armii Krajowej</t>
  </si>
  <si>
    <t>FEMA.03.02-IP.01-0295/24</t>
  </si>
  <si>
    <t>Gmina Łomianki</t>
  </si>
  <si>
    <t>Budowa ścieżki rowerowej wzdłuż ul. Wiślanej i ul. Brzegowej w Gminie Łomianki</t>
  </si>
  <si>
    <t>Nie dotyczy</t>
  </si>
  <si>
    <t>Negatywna ocena merytoryczna ogólna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</si>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</sst>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12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10" fontId="19" fillId="35" borderId="10" xfId="1" applyNumberFormat="1" applyFont="1" applyFill="1" applyBorder="1" applyAlignment="1">
      <alignment horizontal="center" vertical="center" wrapText="1"/>
    </xf>
    <xf numFmtId="0" fontId="19" fillId="35" borderId="0" xfId="0" applyFont="1" applyFill="1"/>
    <xf numFmtId="49" fontId="19" fillId="37" borderId="10" xfId="0" applyNumberFormat="1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4" fontId="19" fillId="37" borderId="10" xfId="0" applyNumberFormat="1" applyFont="1" applyFill="1" applyBorder="1" applyAlignment="1">
      <alignment horizontal="center" vertical="center" wrapText="1"/>
    </xf>
    <xf numFmtId="0" fontId="19" fillId="37" borderId="0" xfId="0" applyFont="1" applyFill="1"/>
    <xf numFmtId="0" fontId="19" fillId="0" borderId="10" xfId="1" applyNumberFormat="1" applyFont="1" applyFill="1" applyBorder="1" applyAlignment="1">
      <alignment horizontal="center" vertical="center" wrapText="1"/>
    </xf>
    <xf numFmtId="44" fontId="0" fillId="35" borderId="10" xfId="0" applyNumberFormat="1" applyFill="1" applyBorder="1" applyAlignment="1">
      <alignment horizontal="center" vertical="center" wrapText="1"/>
    </xf>
    <xf numFmtId="164" fontId="0" fillId="35" borderId="10" xfId="0" applyNumberFormat="1" applyFill="1" applyBorder="1" applyAlignment="1">
      <alignment horizontal="center" vertical="center" wrapText="1"/>
    </xf>
    <xf numFmtId="164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1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vertical="center" wrapText="1"/>
    </xf>
    <xf numFmtId="8" fontId="19" fillId="0" borderId="10" xfId="0" applyNumberFormat="1" applyFont="1" applyBorder="1" applyAlignment="1">
      <alignment vertical="center" wrapText="1"/>
    </xf>
    <xf numFmtId="7" fontId="19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7" xfId="0" applyNumberFormat="1" applyFont="1" applyFill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44" fontId="0" fillId="37" borderId="10" xfId="0" applyNumberFormat="1" applyFill="1" applyBorder="1" applyAlignment="1">
      <alignment horizontal="center" vertical="center" wrapText="1"/>
    </xf>
    <xf numFmtId="164" fontId="0" fillId="37" borderId="10" xfId="0" applyNumberFormat="1" applyFill="1" applyBorder="1" applyAlignment="1">
      <alignment horizontal="center" vertical="center" wrapText="1"/>
    </xf>
    <xf numFmtId="164" fontId="19" fillId="37" borderId="10" xfId="0" applyNumberFormat="1" applyFont="1" applyFill="1" applyBorder="1" applyAlignment="1">
      <alignment horizontal="center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10" fontId="19" fillId="37" borderId="10" xfId="1" applyNumberFormat="1" applyFont="1" applyFill="1" applyBorder="1" applyAlignment="1">
      <alignment horizontal="center" vertical="center" wrapText="1"/>
    </xf>
    <xf numFmtId="0" fontId="19" fillId="37" borderId="10" xfId="1" applyNumberFormat="1" applyFont="1" applyFill="1" applyBorder="1" applyAlignment="1">
      <alignment horizontal="center" vertical="center" wrapText="1"/>
    </xf>
    <xf numFmtId="44" fontId="19" fillId="0" borderId="16" xfId="0" applyNumberFormat="1" applyFont="1" applyBorder="1" applyAlignment="1">
      <alignment vertical="center" wrapText="1"/>
    </xf>
    <xf numFmtId="164" fontId="19" fillId="0" borderId="19" xfId="0" applyNumberFormat="1" applyFont="1" applyBorder="1" applyAlignment="1">
      <alignment horizontal="center" vertical="center" wrapText="1"/>
    </xf>
    <xf numFmtId="0" fontId="19" fillId="35" borderId="19" xfId="1" applyNumberFormat="1" applyFont="1" applyFill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  <xf numFmtId="10" fontId="19" fillId="0" borderId="19" xfId="1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0" fontId="19" fillId="35" borderId="14" xfId="1" applyNumberFormat="1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 wrapText="1"/>
    </xf>
    <xf numFmtId="44" fontId="0" fillId="0" borderId="15" xfId="0" applyNumberFormat="1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0" fontId="19" fillId="0" borderId="15" xfId="1" applyNumberFormat="1" applyFont="1" applyFill="1" applyBorder="1" applyAlignment="1">
      <alignment horizontal="center" vertical="center" wrapText="1"/>
    </xf>
    <xf numFmtId="0" fontId="19" fillId="0" borderId="15" xfId="1" applyNumberFormat="1" applyFont="1" applyFill="1" applyBorder="1" applyAlignment="1">
      <alignment horizontal="center" vertical="center" wrapText="1"/>
    </xf>
    <xf numFmtId="0" fontId="19" fillId="0" borderId="20" xfId="1" applyNumberFormat="1" applyFont="1" applyFill="1" applyBorder="1" applyAlignment="1">
      <alignment horizontal="center" vertical="center" wrapText="1"/>
    </xf>
    <xf numFmtId="0" fontId="19" fillId="35" borderId="21" xfId="1" applyNumberFormat="1" applyFont="1" applyFill="1" applyBorder="1" applyAlignment="1">
      <alignment horizontal="center" vertical="center" wrapText="1"/>
    </xf>
    <xf numFmtId="164" fontId="19" fillId="0" borderId="22" xfId="0" applyNumberFormat="1" applyFont="1" applyBorder="1" applyAlignment="1">
      <alignment horizontal="center" vertical="center" wrapText="1"/>
    </xf>
    <xf numFmtId="2" fontId="19" fillId="35" borderId="22" xfId="0" applyNumberFormat="1" applyFont="1" applyFill="1" applyBorder="1" applyAlignment="1">
      <alignment horizontal="center" vertical="center" wrapText="1"/>
    </xf>
    <xf numFmtId="10" fontId="19" fillId="35" borderId="22" xfId="1" applyNumberFormat="1" applyFont="1" applyFill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10" fontId="19" fillId="0" borderId="22" xfId="1" applyNumberFormat="1" applyFont="1" applyFill="1" applyBorder="1" applyAlignment="1">
      <alignment horizontal="center" vertical="center" wrapText="1"/>
    </xf>
    <xf numFmtId="0" fontId="19" fillId="0" borderId="23" xfId="1" applyNumberFormat="1" applyFont="1" applyFill="1" applyBorder="1" applyAlignment="1">
      <alignment horizontal="center" vertical="center" wrapText="1"/>
    </xf>
    <xf numFmtId="44" fontId="0" fillId="35" borderId="15" xfId="0" applyNumberFormat="1" applyFill="1" applyBorder="1" applyAlignment="1">
      <alignment horizontal="center" vertical="center" wrapText="1"/>
    </xf>
    <xf numFmtId="164" fontId="19" fillId="35" borderId="22" xfId="0" applyNumberFormat="1" applyFont="1" applyFill="1" applyBorder="1" applyAlignment="1">
      <alignment horizontal="center" vertical="center" wrapText="1"/>
    </xf>
    <xf numFmtId="44" fontId="0" fillId="35" borderId="22" xfId="0" applyNumberFormat="1" applyFill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2" xfId="0" applyNumberFormat="1" applyBorder="1" applyAlignment="1">
      <alignment horizontal="center" vertical="center"/>
    </xf>
    <xf numFmtId="0" fontId="0" fillId="35" borderId="2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19" fillId="0" borderId="0" xfId="0" applyNumberFormat="1" applyFont="1"/>
    <xf numFmtId="49" fontId="22" fillId="0" borderId="16" xfId="0" applyNumberFormat="1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 wrapText="1"/>
    </xf>
    <xf numFmtId="10" fontId="22" fillId="0" borderId="16" xfId="1" applyNumberFormat="1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10" fontId="19" fillId="35" borderId="25" xfId="1" applyNumberFormat="1" applyFont="1" applyFill="1" applyBorder="1" applyAlignment="1">
      <alignment horizontal="center" vertical="center" wrapText="1"/>
    </xf>
    <xf numFmtId="2" fontId="19" fillId="0" borderId="2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9" fontId="19" fillId="35" borderId="26" xfId="0" applyNumberFormat="1" applyFont="1" applyFill="1" applyBorder="1" applyAlignment="1">
      <alignment horizontal="center" vertical="center" wrapText="1"/>
    </xf>
    <xf numFmtId="0" fontId="0" fillId="35" borderId="26" xfId="0" applyFill="1" applyBorder="1" applyAlignment="1">
      <alignment horizontal="center" vertical="center"/>
    </xf>
    <xf numFmtId="0" fontId="0" fillId="35" borderId="27" xfId="0" applyFill="1" applyBorder="1" applyAlignment="1">
      <alignment horizontal="center" vertical="center"/>
    </xf>
    <xf numFmtId="44" fontId="0" fillId="35" borderId="26" xfId="0" applyNumberFormat="1" applyFill="1" applyBorder="1" applyAlignment="1">
      <alignment horizontal="center" vertical="center"/>
    </xf>
    <xf numFmtId="164" fontId="19" fillId="35" borderId="26" xfId="0" applyNumberFormat="1" applyFont="1" applyFill="1" applyBorder="1" applyAlignment="1">
      <alignment horizontal="center" vertical="center" wrapText="1"/>
    </xf>
    <xf numFmtId="2" fontId="19" fillId="35" borderId="26" xfId="0" applyNumberFormat="1" applyFont="1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center" vertical="center" wrapText="1"/>
    </xf>
    <xf numFmtId="0" fontId="26" fillId="35" borderId="21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44" fontId="0" fillId="37" borderId="10" xfId="0" applyNumberForma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44" fontId="0" fillId="35" borderId="10" xfId="0" applyNumberForma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10" fontId="19" fillId="0" borderId="10" xfId="1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showGridLines="0" tabSelected="1" view="pageBreakPreview" zoomScale="66" zoomScaleNormal="66" zoomScaleSheetLayoutView="66" workbookViewId="0">
      <selection sqref="A1:XFD1"/>
    </sheetView>
  </sheetViews>
  <sheetFormatPr defaultColWidth="8.75" defaultRowHeight="0" customHeight="1" zeroHeight="1"/>
  <cols>
    <col min="1" max="1" width="7.125" style="2" customWidth="1"/>
    <col min="2" max="2" width="23" style="2" customWidth="1"/>
    <col min="3" max="3" width="26.875" style="3" customWidth="1"/>
    <col min="4" max="5" width="56.25" style="3" customWidth="1"/>
    <col min="6" max="6" width="19.5" style="3" customWidth="1"/>
    <col min="7" max="7" width="22.875" style="3" customWidth="1"/>
    <col min="8" max="8" width="21.625" style="3" customWidth="1"/>
    <col min="9" max="9" width="19.125" style="3" customWidth="1"/>
    <col min="10" max="10" width="16.75" style="3" customWidth="1"/>
    <col min="11" max="11" width="16" style="3" customWidth="1"/>
    <col min="12" max="12" width="17.75" style="1" customWidth="1"/>
    <col min="13" max="13" width="25" style="1" customWidth="1"/>
    <col min="14" max="14" width="17.375" style="1" customWidth="1"/>
    <col min="15" max="15" width="16.25" style="1" customWidth="1"/>
    <col min="16" max="16" width="17.75" style="1" customWidth="1"/>
    <col min="17" max="17" width="25.75" style="1" customWidth="1"/>
    <col min="18" max="18" width="2.375" style="1" customWidth="1"/>
    <col min="19" max="19" width="19.25" style="1" customWidth="1"/>
    <col min="20" max="20" width="8.75" style="1"/>
    <col min="21" max="21" width="25.75" style="1" customWidth="1"/>
    <col min="22" max="22" width="8.75" style="1"/>
    <col min="23" max="23" width="9.375" style="1" bestFit="1" customWidth="1"/>
    <col min="24" max="25" width="9.125" style="1" bestFit="1" customWidth="1"/>
    <col min="26" max="16384" width="8.75" style="1"/>
  </cols>
  <sheetData>
    <row r="1" spans="1:54" ht="96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36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22.2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22" t="s">
        <v>14</v>
      </c>
      <c r="N3" s="22" t="s">
        <v>15</v>
      </c>
      <c r="O3" s="5" t="s">
        <v>16</v>
      </c>
      <c r="P3" s="4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21.75" customHeight="1">
      <c r="A4" s="16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8" t="s">
        <v>29</v>
      </c>
      <c r="M4" s="17" t="s">
        <v>30</v>
      </c>
      <c r="N4" s="18" t="s">
        <v>31</v>
      </c>
      <c r="O4" s="17" t="s">
        <v>32</v>
      </c>
      <c r="P4" s="18" t="s">
        <v>33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54" customHeight="1">
      <c r="A5" s="7" t="s">
        <v>18</v>
      </c>
      <c r="B5" s="7" t="s">
        <v>34</v>
      </c>
      <c r="C5" s="63" t="s">
        <v>35</v>
      </c>
      <c r="D5" s="63" t="s">
        <v>36</v>
      </c>
      <c r="E5" s="63" t="s">
        <v>37</v>
      </c>
      <c r="F5" s="63">
        <v>142377129.00999999</v>
      </c>
      <c r="G5" s="63">
        <v>116640145.31999999</v>
      </c>
      <c r="H5" s="64">
        <v>58320072.549999997</v>
      </c>
      <c r="I5" s="63">
        <v>58320072.549999997</v>
      </c>
      <c r="J5" s="65">
        <v>0</v>
      </c>
      <c r="K5" s="66">
        <v>69</v>
      </c>
      <c r="L5" s="67">
        <f>K5/75</f>
        <v>0.92</v>
      </c>
      <c r="M5" s="68">
        <v>0</v>
      </c>
      <c r="N5" s="32">
        <v>10</v>
      </c>
      <c r="O5" s="7" t="s">
        <v>38</v>
      </c>
      <c r="P5" s="23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42.75">
      <c r="A6" s="19" t="s">
        <v>19</v>
      </c>
      <c r="B6" s="59" t="s">
        <v>34</v>
      </c>
      <c r="C6" s="84" t="s">
        <v>39</v>
      </c>
      <c r="D6" s="79" t="s">
        <v>40</v>
      </c>
      <c r="E6" s="79" t="s">
        <v>41</v>
      </c>
      <c r="F6" s="81">
        <v>44549645.689999998</v>
      </c>
      <c r="G6" s="81">
        <v>43305661.850000001</v>
      </c>
      <c r="H6" s="81">
        <v>17849396.800000001</v>
      </c>
      <c r="I6" s="81">
        <v>17849396.800000001</v>
      </c>
      <c r="J6" s="80">
        <v>0</v>
      </c>
      <c r="K6" s="72">
        <v>68</v>
      </c>
      <c r="L6" s="73">
        <f>K6/75</f>
        <v>0.90666666666666662</v>
      </c>
      <c r="M6" s="56">
        <v>5</v>
      </c>
      <c r="N6" s="61">
        <v>10</v>
      </c>
      <c r="O6" s="19" t="s">
        <v>38</v>
      </c>
      <c r="P6" s="2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57.75" customHeight="1">
      <c r="A7" s="7" t="s">
        <v>20</v>
      </c>
      <c r="B7" s="60" t="s">
        <v>34</v>
      </c>
      <c r="C7" s="85" t="s">
        <v>42</v>
      </c>
      <c r="D7" s="63" t="s">
        <v>43</v>
      </c>
      <c r="E7" s="63" t="s">
        <v>44</v>
      </c>
      <c r="F7" s="82">
        <v>20688107.84</v>
      </c>
      <c r="G7" s="82">
        <v>20688107.84</v>
      </c>
      <c r="H7" s="82">
        <v>10344053.91</v>
      </c>
      <c r="I7" s="82">
        <v>10344053.91</v>
      </c>
      <c r="J7" s="55">
        <v>0</v>
      </c>
      <c r="K7" s="57">
        <v>62</v>
      </c>
      <c r="L7" s="58">
        <f>K7/75</f>
        <v>0.82666666666666666</v>
      </c>
      <c r="M7" s="69">
        <v>0</v>
      </c>
      <c r="N7" s="62">
        <v>10</v>
      </c>
      <c r="O7" s="7" t="s">
        <v>38</v>
      </c>
      <c r="P7" s="2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ht="63" customHeight="1">
      <c r="A8" s="19" t="s">
        <v>21</v>
      </c>
      <c r="B8" s="59" t="s">
        <v>34</v>
      </c>
      <c r="C8" s="84" t="s">
        <v>45</v>
      </c>
      <c r="D8" s="79" t="s">
        <v>46</v>
      </c>
      <c r="E8" s="79" t="s">
        <v>47</v>
      </c>
      <c r="F8" s="81">
        <v>89890000</v>
      </c>
      <c r="G8" s="81">
        <v>89890000</v>
      </c>
      <c r="H8" s="81">
        <v>44508900</v>
      </c>
      <c r="I8" s="81">
        <v>44508900</v>
      </c>
      <c r="J8" s="80">
        <v>0</v>
      </c>
      <c r="K8" s="72">
        <v>59</v>
      </c>
      <c r="L8" s="73">
        <f>K8/75</f>
        <v>0.78666666666666663</v>
      </c>
      <c r="M8" s="70">
        <v>0</v>
      </c>
      <c r="N8" s="36">
        <v>10</v>
      </c>
      <c r="O8" s="19" t="s">
        <v>38</v>
      </c>
      <c r="P8" s="20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ht="69.75" customHeight="1">
      <c r="A9" s="7" t="s">
        <v>22</v>
      </c>
      <c r="B9" s="116" t="s">
        <v>34</v>
      </c>
      <c r="C9" s="86" t="s">
        <v>48</v>
      </c>
      <c r="D9" s="63" t="s">
        <v>49</v>
      </c>
      <c r="E9" s="63" t="s">
        <v>50</v>
      </c>
      <c r="F9" s="83">
        <v>65014940.560000002</v>
      </c>
      <c r="G9" s="83">
        <v>65014940.560000002</v>
      </c>
      <c r="H9" s="83">
        <v>32507470.260000002</v>
      </c>
      <c r="I9" s="83">
        <v>32507470.260000002</v>
      </c>
      <c r="J9" s="71">
        <v>0</v>
      </c>
      <c r="K9" s="76">
        <v>57</v>
      </c>
      <c r="L9" s="77">
        <f>K9/75</f>
        <v>0.76</v>
      </c>
      <c r="M9" s="78">
        <v>0</v>
      </c>
      <c r="N9" s="68">
        <v>10</v>
      </c>
      <c r="O9" s="118" t="s">
        <v>38</v>
      </c>
      <c r="P9" s="118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69.75" customHeight="1">
      <c r="A10" s="19" t="s">
        <v>23</v>
      </c>
      <c r="B10" s="19" t="s">
        <v>34</v>
      </c>
      <c r="C10" s="110" t="s">
        <v>51</v>
      </c>
      <c r="D10" s="33" t="s">
        <v>52</v>
      </c>
      <c r="E10" s="33" t="s">
        <v>53</v>
      </c>
      <c r="F10" s="111">
        <v>29792224.539999999</v>
      </c>
      <c r="G10" s="111">
        <v>29288438.370000001</v>
      </c>
      <c r="H10" s="111">
        <v>14644219.18</v>
      </c>
      <c r="I10" s="111">
        <v>14644219.18</v>
      </c>
      <c r="J10" s="35">
        <v>0</v>
      </c>
      <c r="K10" s="21">
        <v>54</v>
      </c>
      <c r="L10" s="26">
        <v>0.72</v>
      </c>
      <c r="M10" s="36">
        <v>0</v>
      </c>
      <c r="N10" s="36">
        <v>8</v>
      </c>
      <c r="O10" s="19" t="s">
        <v>38</v>
      </c>
      <c r="P10" s="19" t="s">
        <v>54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69.75" customHeight="1">
      <c r="A11" s="7" t="s">
        <v>24</v>
      </c>
      <c r="B11" s="7" t="s">
        <v>34</v>
      </c>
      <c r="C11" s="113" t="s">
        <v>55</v>
      </c>
      <c r="D11" s="117" t="s">
        <v>56</v>
      </c>
      <c r="E11" s="117" t="s">
        <v>57</v>
      </c>
      <c r="F11" s="115">
        <v>12169100.710000001</v>
      </c>
      <c r="G11" s="115">
        <v>12108830.710000001</v>
      </c>
      <c r="H11" s="115">
        <v>6054415.3399999999</v>
      </c>
      <c r="I11" s="115">
        <v>6054415.3399999999</v>
      </c>
      <c r="J11" s="119">
        <v>0</v>
      </c>
      <c r="K11" s="120">
        <v>50</v>
      </c>
      <c r="L11" s="121">
        <v>0.66666666666666663</v>
      </c>
      <c r="M11" s="32">
        <v>5</v>
      </c>
      <c r="N11" s="32">
        <v>4</v>
      </c>
      <c r="O11" s="7" t="s">
        <v>38</v>
      </c>
      <c r="P11" s="7" t="s">
        <v>54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69.75" customHeight="1">
      <c r="A12" s="19" t="s">
        <v>25</v>
      </c>
      <c r="B12" s="19" t="s">
        <v>34</v>
      </c>
      <c r="C12" s="110" t="s">
        <v>58</v>
      </c>
      <c r="D12" s="33" t="s">
        <v>59</v>
      </c>
      <c r="E12" s="33" t="s">
        <v>60</v>
      </c>
      <c r="F12" s="111">
        <v>5155545</v>
      </c>
      <c r="G12" s="111">
        <v>5155545</v>
      </c>
      <c r="H12" s="111">
        <v>2577772.5</v>
      </c>
      <c r="I12" s="111">
        <v>2577772.5</v>
      </c>
      <c r="J12" s="35">
        <v>0</v>
      </c>
      <c r="K12" s="21">
        <v>46</v>
      </c>
      <c r="L12" s="26">
        <v>0.61333333333333329</v>
      </c>
      <c r="M12" s="36">
        <v>0</v>
      </c>
      <c r="N12" s="36">
        <v>6</v>
      </c>
      <c r="O12" s="19" t="s">
        <v>38</v>
      </c>
      <c r="P12" s="19" t="s">
        <v>54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ht="69.75" customHeight="1">
      <c r="A13" s="7" t="s">
        <v>26</v>
      </c>
      <c r="B13" s="7" t="s">
        <v>34</v>
      </c>
      <c r="C13" s="113" t="s">
        <v>61</v>
      </c>
      <c r="D13" s="117" t="s">
        <v>62</v>
      </c>
      <c r="E13" s="117" t="s">
        <v>63</v>
      </c>
      <c r="F13" s="115">
        <v>15607319.039999999</v>
      </c>
      <c r="G13" s="115">
        <v>15225640.529999999</v>
      </c>
      <c r="H13" s="115">
        <v>7612820.2599999998</v>
      </c>
      <c r="I13" s="115">
        <v>7612820.2599999998</v>
      </c>
      <c r="J13" s="119">
        <v>0</v>
      </c>
      <c r="K13" s="120">
        <v>46</v>
      </c>
      <c r="L13" s="121">
        <v>0.61333333333333329</v>
      </c>
      <c r="M13" s="32">
        <v>0</v>
      </c>
      <c r="N13" s="32">
        <v>2</v>
      </c>
      <c r="O13" s="7" t="s">
        <v>38</v>
      </c>
      <c r="P13" s="7" t="s">
        <v>54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ht="44.25" customHeight="1">
      <c r="A14" s="37" t="s">
        <v>64</v>
      </c>
      <c r="B14" s="37" t="s">
        <v>64</v>
      </c>
      <c r="C14" s="37" t="s">
        <v>64</v>
      </c>
      <c r="D14" s="37" t="s">
        <v>64</v>
      </c>
      <c r="E14" s="38" t="s">
        <v>65</v>
      </c>
      <c r="F14" s="39">
        <f>SUM(F5:F13)</f>
        <v>425244012.38999999</v>
      </c>
      <c r="G14" s="39">
        <f>SUM(G5:G13)</f>
        <v>397317310.17999995</v>
      </c>
      <c r="H14" s="40">
        <f>SUM(H5:H13)</f>
        <v>194419120.79999998</v>
      </c>
      <c r="I14" s="39">
        <f>SUM(I5:I13)</f>
        <v>194419120.79999998</v>
      </c>
      <c r="J14" s="41">
        <f>SUM(J5:J13)</f>
        <v>0</v>
      </c>
      <c r="K14" s="42" t="s">
        <v>64</v>
      </c>
      <c r="L14" s="43" t="s">
        <v>64</v>
      </c>
      <c r="M14" s="43"/>
      <c r="N14" s="43"/>
      <c r="O14" s="44" t="s">
        <v>64</v>
      </c>
      <c r="P14" s="43" t="s">
        <v>64</v>
      </c>
      <c r="Q14" s="87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s="31" customFormat="1" ht="65.25" hidden="1" customHeight="1">
      <c r="A15" s="28" t="s">
        <v>66</v>
      </c>
      <c r="B15" s="28" t="s">
        <v>34</v>
      </c>
      <c r="C15" s="29" t="s">
        <v>67</v>
      </c>
      <c r="D15" s="29" t="s">
        <v>68</v>
      </c>
      <c r="E15" s="29" t="s">
        <v>69</v>
      </c>
      <c r="F15" s="48">
        <v>2859750</v>
      </c>
      <c r="G15" s="48">
        <v>2325000</v>
      </c>
      <c r="H15" s="49">
        <v>1397500</v>
      </c>
      <c r="I15" s="48">
        <v>1397500</v>
      </c>
      <c r="J15" s="50">
        <v>0</v>
      </c>
      <c r="K15" s="51">
        <v>28</v>
      </c>
      <c r="L15" s="52">
        <f t="shared" ref="L15:L29" si="0">K15/38</f>
        <v>0.73684210526315785</v>
      </c>
      <c r="M15" s="53">
        <v>7</v>
      </c>
      <c r="N15" s="53">
        <v>0</v>
      </c>
      <c r="O15" s="28" t="s">
        <v>70</v>
      </c>
      <c r="P15" s="30" t="s">
        <v>71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s="27" customFormat="1" ht="98.25" hidden="1" customHeight="1">
      <c r="A16" s="19" t="s">
        <v>72</v>
      </c>
      <c r="B16" s="19" t="s">
        <v>34</v>
      </c>
      <c r="C16" s="24" t="s">
        <v>73</v>
      </c>
      <c r="D16" s="24" t="s">
        <v>74</v>
      </c>
      <c r="E16" s="24" t="s">
        <v>75</v>
      </c>
      <c r="F16" s="33">
        <v>2115600</v>
      </c>
      <c r="G16" s="33">
        <v>1700000</v>
      </c>
      <c r="H16" s="34">
        <v>1020000</v>
      </c>
      <c r="I16" s="33">
        <v>1020000</v>
      </c>
      <c r="J16" s="35">
        <v>0</v>
      </c>
      <c r="K16" s="21">
        <v>28</v>
      </c>
      <c r="L16" s="26">
        <f t="shared" si="0"/>
        <v>0.73684210526315785</v>
      </c>
      <c r="M16" s="36">
        <v>4</v>
      </c>
      <c r="N16" s="36">
        <v>6</v>
      </c>
      <c r="O16" s="19" t="s">
        <v>76</v>
      </c>
      <c r="P16" s="20" t="s">
        <v>71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s="31" customFormat="1" ht="78.75" hidden="1" customHeight="1">
      <c r="A17" s="28" t="s">
        <v>77</v>
      </c>
      <c r="B17" s="28" t="s">
        <v>34</v>
      </c>
      <c r="C17" s="29" t="s">
        <v>78</v>
      </c>
      <c r="D17" s="29" t="s">
        <v>79</v>
      </c>
      <c r="E17" s="29" t="s">
        <v>80</v>
      </c>
      <c r="F17" s="48">
        <v>4331445</v>
      </c>
      <c r="G17" s="48">
        <v>3521500</v>
      </c>
      <c r="H17" s="49">
        <v>2121650</v>
      </c>
      <c r="I17" s="48">
        <v>2121650</v>
      </c>
      <c r="J17" s="50">
        <v>0</v>
      </c>
      <c r="K17" s="51">
        <v>27</v>
      </c>
      <c r="L17" s="52">
        <f t="shared" si="0"/>
        <v>0.71052631578947367</v>
      </c>
      <c r="M17" s="53">
        <v>10</v>
      </c>
      <c r="N17" s="53">
        <v>0</v>
      </c>
      <c r="O17" s="28" t="s">
        <v>70</v>
      </c>
      <c r="P17" s="30" t="s">
        <v>71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27" customFormat="1" ht="63" hidden="1" customHeight="1">
      <c r="A18" s="19" t="s">
        <v>81</v>
      </c>
      <c r="B18" s="19" t="s">
        <v>34</v>
      </c>
      <c r="C18" s="24" t="s">
        <v>82</v>
      </c>
      <c r="D18" s="24" t="s">
        <v>83</v>
      </c>
      <c r="E18" s="24" t="s">
        <v>84</v>
      </c>
      <c r="F18" s="33">
        <v>2860337.94</v>
      </c>
      <c r="G18" s="33">
        <v>2325478</v>
      </c>
      <c r="H18" s="34">
        <v>1397786.8</v>
      </c>
      <c r="I18" s="33">
        <v>1397786.8</v>
      </c>
      <c r="J18" s="35">
        <v>0</v>
      </c>
      <c r="K18" s="21">
        <v>27</v>
      </c>
      <c r="L18" s="26">
        <f t="shared" si="0"/>
        <v>0.71052631578947367</v>
      </c>
      <c r="M18" s="36">
        <v>8</v>
      </c>
      <c r="N18" s="36">
        <v>0</v>
      </c>
      <c r="O18" s="19" t="s">
        <v>70</v>
      </c>
      <c r="P18" s="20" t="s">
        <v>71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s="31" customFormat="1" ht="60" hidden="1" customHeight="1">
      <c r="A19" s="28" t="s">
        <v>85</v>
      </c>
      <c r="B19" s="28" t="s">
        <v>34</v>
      </c>
      <c r="C19" s="29" t="s">
        <v>86</v>
      </c>
      <c r="D19" s="29" t="s">
        <v>87</v>
      </c>
      <c r="E19" s="29" t="s">
        <v>88</v>
      </c>
      <c r="F19" s="48">
        <v>5027502</v>
      </c>
      <c r="G19" s="48">
        <v>4087400</v>
      </c>
      <c r="H19" s="49">
        <v>2052800</v>
      </c>
      <c r="I19" s="48">
        <v>2052800</v>
      </c>
      <c r="J19" s="50">
        <v>0</v>
      </c>
      <c r="K19" s="51">
        <v>27</v>
      </c>
      <c r="L19" s="52">
        <f t="shared" si="0"/>
        <v>0.71052631578947367</v>
      </c>
      <c r="M19" s="53">
        <v>8</v>
      </c>
      <c r="N19" s="53">
        <v>0</v>
      </c>
      <c r="O19" s="28" t="s">
        <v>70</v>
      </c>
      <c r="P19" s="30" t="s">
        <v>71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s="27" customFormat="1" ht="63" hidden="1" customHeight="1">
      <c r="A20" s="19" t="s">
        <v>89</v>
      </c>
      <c r="B20" s="19" t="s">
        <v>34</v>
      </c>
      <c r="C20" s="24" t="s">
        <v>90</v>
      </c>
      <c r="D20" s="24" t="s">
        <v>91</v>
      </c>
      <c r="E20" s="24" t="s">
        <v>92</v>
      </c>
      <c r="F20" s="33">
        <v>2060250</v>
      </c>
      <c r="G20" s="33">
        <v>1675000</v>
      </c>
      <c r="H20" s="34">
        <v>1008750</v>
      </c>
      <c r="I20" s="33">
        <v>1008750</v>
      </c>
      <c r="J20" s="35">
        <v>0</v>
      </c>
      <c r="K20" s="21">
        <v>27</v>
      </c>
      <c r="L20" s="26">
        <f t="shared" si="0"/>
        <v>0.71052631578947367</v>
      </c>
      <c r="M20" s="36">
        <v>8</v>
      </c>
      <c r="N20" s="36">
        <v>0</v>
      </c>
      <c r="O20" s="19" t="s">
        <v>70</v>
      </c>
      <c r="P20" s="20" t="s">
        <v>71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31" customFormat="1" ht="67.5" hidden="1" customHeight="1">
      <c r="A21" s="28" t="s">
        <v>93</v>
      </c>
      <c r="B21" s="28" t="s">
        <v>34</v>
      </c>
      <c r="C21" s="29" t="s">
        <v>94</v>
      </c>
      <c r="D21" s="29" t="s">
        <v>95</v>
      </c>
      <c r="E21" s="29" t="s">
        <v>96</v>
      </c>
      <c r="F21" s="48">
        <v>2134050</v>
      </c>
      <c r="G21" s="48">
        <v>1735000</v>
      </c>
      <c r="H21" s="49">
        <v>1044750</v>
      </c>
      <c r="I21" s="48">
        <v>1044750</v>
      </c>
      <c r="J21" s="50">
        <v>0</v>
      </c>
      <c r="K21" s="51">
        <v>27</v>
      </c>
      <c r="L21" s="52">
        <f t="shared" si="0"/>
        <v>0.71052631578947367</v>
      </c>
      <c r="M21" s="53">
        <v>8</v>
      </c>
      <c r="N21" s="53">
        <v>0</v>
      </c>
      <c r="O21" s="28" t="s">
        <v>70</v>
      </c>
      <c r="P21" s="30" t="s">
        <v>71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s="27" customFormat="1" ht="60" hidden="1" customHeight="1">
      <c r="A22" s="19" t="s">
        <v>97</v>
      </c>
      <c r="B22" s="19" t="s">
        <v>34</v>
      </c>
      <c r="C22" s="24" t="s">
        <v>98</v>
      </c>
      <c r="D22" s="24" t="s">
        <v>99</v>
      </c>
      <c r="E22" s="24" t="s">
        <v>100</v>
      </c>
      <c r="F22" s="33">
        <v>2853600</v>
      </c>
      <c r="G22" s="33">
        <v>2320000</v>
      </c>
      <c r="H22" s="34">
        <v>1394500</v>
      </c>
      <c r="I22" s="33">
        <v>1394500</v>
      </c>
      <c r="J22" s="35">
        <v>0</v>
      </c>
      <c r="K22" s="21">
        <v>26</v>
      </c>
      <c r="L22" s="26">
        <f t="shared" si="0"/>
        <v>0.68421052631578949</v>
      </c>
      <c r="M22" s="36">
        <v>4</v>
      </c>
      <c r="N22" s="36">
        <v>6</v>
      </c>
      <c r="O22" s="19" t="s">
        <v>70</v>
      </c>
      <c r="P22" s="20" t="s">
        <v>71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s="31" customFormat="1" ht="60.75" hidden="1" customHeight="1">
      <c r="A23" s="28" t="s">
        <v>101</v>
      </c>
      <c r="B23" s="28" t="s">
        <v>34</v>
      </c>
      <c r="C23" s="29" t="s">
        <v>102</v>
      </c>
      <c r="D23" s="29" t="s">
        <v>103</v>
      </c>
      <c r="E23" s="29" t="s">
        <v>104</v>
      </c>
      <c r="F23" s="48">
        <v>8181960</v>
      </c>
      <c r="G23" s="48">
        <v>6652000</v>
      </c>
      <c r="H23" s="49">
        <v>3991700</v>
      </c>
      <c r="I23" s="48">
        <v>3991700</v>
      </c>
      <c r="J23" s="50">
        <v>0</v>
      </c>
      <c r="K23" s="51">
        <v>25</v>
      </c>
      <c r="L23" s="52">
        <f t="shared" si="0"/>
        <v>0.65789473684210531</v>
      </c>
      <c r="M23" s="53">
        <v>4</v>
      </c>
      <c r="N23" s="53">
        <v>0</v>
      </c>
      <c r="O23" s="28" t="s">
        <v>70</v>
      </c>
      <c r="P23" s="30" t="s">
        <v>71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s="27" customFormat="1" ht="62.25" hidden="1" customHeight="1">
      <c r="A24" s="19" t="s">
        <v>105</v>
      </c>
      <c r="B24" s="19" t="s">
        <v>34</v>
      </c>
      <c r="C24" s="24" t="s">
        <v>106</v>
      </c>
      <c r="D24" s="24" t="s">
        <v>107</v>
      </c>
      <c r="E24" s="24" t="s">
        <v>108</v>
      </c>
      <c r="F24" s="33">
        <v>7036977.5999999996</v>
      </c>
      <c r="G24" s="33">
        <v>5709120</v>
      </c>
      <c r="H24" s="34">
        <v>3996384</v>
      </c>
      <c r="I24" s="33">
        <v>3996384</v>
      </c>
      <c r="J24" s="35">
        <v>0</v>
      </c>
      <c r="K24" s="21">
        <v>25</v>
      </c>
      <c r="L24" s="26">
        <f t="shared" si="0"/>
        <v>0.65789473684210531</v>
      </c>
      <c r="M24" s="36">
        <v>1</v>
      </c>
      <c r="N24" s="36">
        <v>6</v>
      </c>
      <c r="O24" s="19" t="s">
        <v>70</v>
      </c>
      <c r="P24" s="20" t="s">
        <v>71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s="31" customFormat="1" ht="74.25" hidden="1" customHeight="1">
      <c r="A25" s="28" t="s">
        <v>109</v>
      </c>
      <c r="B25" s="28" t="s">
        <v>34</v>
      </c>
      <c r="C25" s="29" t="s">
        <v>110</v>
      </c>
      <c r="D25" s="29" t="s">
        <v>111</v>
      </c>
      <c r="E25" s="29" t="s">
        <v>112</v>
      </c>
      <c r="F25" s="48">
        <v>10789069.23</v>
      </c>
      <c r="G25" s="48">
        <v>8000000</v>
      </c>
      <c r="H25" s="49">
        <v>4000000</v>
      </c>
      <c r="I25" s="48">
        <v>4000000</v>
      </c>
      <c r="J25" s="50">
        <v>0</v>
      </c>
      <c r="K25" s="51">
        <v>24</v>
      </c>
      <c r="L25" s="52">
        <f t="shared" si="0"/>
        <v>0.63157894736842102</v>
      </c>
      <c r="M25" s="53">
        <v>8</v>
      </c>
      <c r="N25" s="53">
        <v>0</v>
      </c>
      <c r="O25" s="28" t="s">
        <v>70</v>
      </c>
      <c r="P25" s="30" t="s">
        <v>71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s="27" customFormat="1" ht="63" hidden="1" customHeight="1">
      <c r="A26" s="19" t="s">
        <v>113</v>
      </c>
      <c r="B26" s="19" t="s">
        <v>34</v>
      </c>
      <c r="C26" s="24" t="s">
        <v>114</v>
      </c>
      <c r="D26" s="24" t="s">
        <v>115</v>
      </c>
      <c r="E26" s="24" t="s">
        <v>116</v>
      </c>
      <c r="F26" s="33">
        <v>2325500</v>
      </c>
      <c r="G26" s="33">
        <v>1900000</v>
      </c>
      <c r="H26" s="34">
        <v>1150000</v>
      </c>
      <c r="I26" s="33">
        <v>1150000</v>
      </c>
      <c r="J26" s="35">
        <v>0</v>
      </c>
      <c r="K26" s="21">
        <v>24</v>
      </c>
      <c r="L26" s="26">
        <f t="shared" si="0"/>
        <v>0.63157894736842102</v>
      </c>
      <c r="M26" s="36">
        <v>7</v>
      </c>
      <c r="N26" s="36">
        <v>0</v>
      </c>
      <c r="O26" s="19" t="s">
        <v>76</v>
      </c>
      <c r="P26" s="20" t="s">
        <v>71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s="31" customFormat="1" ht="66.75" hidden="1" customHeight="1">
      <c r="A27" s="28" t="s">
        <v>117</v>
      </c>
      <c r="B27" s="28" t="s">
        <v>34</v>
      </c>
      <c r="C27" s="29" t="s">
        <v>118</v>
      </c>
      <c r="D27" s="29" t="s">
        <v>119</v>
      </c>
      <c r="E27" s="29" t="s">
        <v>120</v>
      </c>
      <c r="F27" s="48">
        <v>7025760</v>
      </c>
      <c r="G27" s="48">
        <v>5700000</v>
      </c>
      <c r="H27" s="49">
        <v>3990000</v>
      </c>
      <c r="I27" s="48">
        <v>3990000</v>
      </c>
      <c r="J27" s="50">
        <v>0</v>
      </c>
      <c r="K27" s="51">
        <v>24</v>
      </c>
      <c r="L27" s="52">
        <f t="shared" si="0"/>
        <v>0.63157894736842102</v>
      </c>
      <c r="M27" s="53">
        <v>5</v>
      </c>
      <c r="N27" s="53">
        <v>0</v>
      </c>
      <c r="O27" s="28" t="s">
        <v>76</v>
      </c>
      <c r="P27" s="30" t="s">
        <v>71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s="27" customFormat="1" ht="60.75" hidden="1" customHeight="1">
      <c r="A28" s="19" t="s">
        <v>121</v>
      </c>
      <c r="B28" s="19" t="s">
        <v>34</v>
      </c>
      <c r="C28" s="24" t="s">
        <v>122</v>
      </c>
      <c r="D28" s="24" t="s">
        <v>123</v>
      </c>
      <c r="E28" s="24" t="s">
        <v>124</v>
      </c>
      <c r="F28" s="33">
        <v>9964230</v>
      </c>
      <c r="G28" s="33">
        <v>6660000</v>
      </c>
      <c r="H28" s="34">
        <v>3996000</v>
      </c>
      <c r="I28" s="33">
        <v>3996000</v>
      </c>
      <c r="J28" s="35">
        <v>0</v>
      </c>
      <c r="K28" s="21">
        <v>23.5</v>
      </c>
      <c r="L28" s="26">
        <f t="shared" si="0"/>
        <v>0.61842105263157898</v>
      </c>
      <c r="M28" s="36">
        <v>5.5</v>
      </c>
      <c r="N28" s="36">
        <v>0</v>
      </c>
      <c r="O28" s="19" t="s">
        <v>70</v>
      </c>
      <c r="P28" s="20" t="s">
        <v>71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s="31" customFormat="1" ht="64.5" hidden="1" customHeight="1">
      <c r="A29" s="28" t="s">
        <v>125</v>
      </c>
      <c r="B29" s="28" t="s">
        <v>34</v>
      </c>
      <c r="C29" s="29" t="s">
        <v>126</v>
      </c>
      <c r="D29" s="29" t="s">
        <v>127</v>
      </c>
      <c r="E29" s="29" t="s">
        <v>128</v>
      </c>
      <c r="F29" s="48">
        <v>3106365</v>
      </c>
      <c r="G29" s="48">
        <v>2525500</v>
      </c>
      <c r="H29" s="49">
        <v>1515300</v>
      </c>
      <c r="I29" s="48">
        <v>1515300</v>
      </c>
      <c r="J29" s="50">
        <v>0</v>
      </c>
      <c r="K29" s="51">
        <v>23</v>
      </c>
      <c r="L29" s="52">
        <f t="shared" si="0"/>
        <v>0.60526315789473684</v>
      </c>
      <c r="M29" s="53">
        <v>8</v>
      </c>
      <c r="N29" s="53">
        <v>0</v>
      </c>
      <c r="O29" s="28" t="s">
        <v>76</v>
      </c>
      <c r="P29" s="30" t="s">
        <v>71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ht="48" hidden="1" customHeight="1">
      <c r="A30" s="37" t="s">
        <v>64</v>
      </c>
      <c r="B30" s="37" t="s">
        <v>64</v>
      </c>
      <c r="C30" s="37" t="s">
        <v>64</v>
      </c>
      <c r="D30" s="37" t="s">
        <v>64</v>
      </c>
      <c r="E30" s="38" t="s">
        <v>65</v>
      </c>
      <c r="F30" s="39">
        <f>SUM(F15:F29)</f>
        <v>72672396.769999996</v>
      </c>
      <c r="G30" s="39">
        <f>SUM(G15:G29)</f>
        <v>56835998</v>
      </c>
      <c r="H30" s="39">
        <f>SUM(H15:H29)</f>
        <v>34077120.799999997</v>
      </c>
      <c r="I30" s="39">
        <f>SUM(I15:I29)</f>
        <v>34077120.799999997</v>
      </c>
      <c r="J30" s="41">
        <f>SUM(J15:J29)</f>
        <v>0</v>
      </c>
      <c r="K30" s="42" t="s">
        <v>64</v>
      </c>
      <c r="L30" s="43" t="s">
        <v>64</v>
      </c>
      <c r="M30" s="43"/>
      <c r="N30" s="43"/>
      <c r="O30" s="44" t="s">
        <v>64</v>
      </c>
      <c r="P30" s="43" t="s">
        <v>64</v>
      </c>
      <c r="Q30" s="6">
        <v>43233842.600000001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ht="46.5" customHeight="1">
      <c r="A31" s="123" t="s">
        <v>129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ht="105" customHeight="1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5" t="s">
        <v>13</v>
      </c>
      <c r="M32" s="22" t="s">
        <v>14</v>
      </c>
      <c r="N32" s="22" t="s">
        <v>15</v>
      </c>
      <c r="O32" s="5" t="s">
        <v>16</v>
      </c>
      <c r="P32" s="4" t="s">
        <v>17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ht="21.75" customHeight="1">
      <c r="A33" s="45" t="s">
        <v>18</v>
      </c>
      <c r="B33" s="46" t="s">
        <v>19</v>
      </c>
      <c r="C33" s="46" t="s">
        <v>20</v>
      </c>
      <c r="D33" s="46" t="s">
        <v>21</v>
      </c>
      <c r="E33" s="46" t="s">
        <v>22</v>
      </c>
      <c r="F33" s="46" t="s">
        <v>23</v>
      </c>
      <c r="G33" s="46" t="s">
        <v>24</v>
      </c>
      <c r="H33" s="46" t="s">
        <v>25</v>
      </c>
      <c r="I33" s="46" t="s">
        <v>26</v>
      </c>
      <c r="J33" s="46" t="s">
        <v>27</v>
      </c>
      <c r="K33" s="46" t="s">
        <v>28</v>
      </c>
      <c r="L33" s="47" t="s">
        <v>29</v>
      </c>
      <c r="M33" s="46" t="s">
        <v>30</v>
      </c>
      <c r="N33" s="47" t="s">
        <v>31</v>
      </c>
      <c r="O33" s="46" t="s">
        <v>32</v>
      </c>
      <c r="P33" s="47" t="s">
        <v>33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ht="62.25" customHeight="1">
      <c r="A34" s="28" t="s">
        <v>27</v>
      </c>
      <c r="B34" s="28" t="s">
        <v>34</v>
      </c>
      <c r="C34" s="107" t="s">
        <v>130</v>
      </c>
      <c r="D34" s="107" t="s">
        <v>131</v>
      </c>
      <c r="E34" s="107" t="s">
        <v>132</v>
      </c>
      <c r="F34" s="108">
        <v>20312220</v>
      </c>
      <c r="G34" s="108">
        <v>20293770</v>
      </c>
      <c r="H34" s="108">
        <v>10146885</v>
      </c>
      <c r="I34" s="108">
        <v>10146885</v>
      </c>
      <c r="J34" s="50">
        <v>0</v>
      </c>
      <c r="K34" s="51">
        <v>40</v>
      </c>
      <c r="L34" s="52">
        <f>K34/75</f>
        <v>0.53333333333333333</v>
      </c>
      <c r="M34" s="109">
        <v>0</v>
      </c>
      <c r="N34" s="109">
        <v>6</v>
      </c>
      <c r="O34" s="28" t="s">
        <v>38</v>
      </c>
      <c r="P34" s="92" t="s">
        <v>133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ht="74.25" customHeight="1">
      <c r="A35" s="19" t="s">
        <v>28</v>
      </c>
      <c r="B35" s="19" t="s">
        <v>34</v>
      </c>
      <c r="C35" s="110" t="s">
        <v>134</v>
      </c>
      <c r="D35" s="110" t="s">
        <v>135</v>
      </c>
      <c r="E35" s="24" t="s">
        <v>136</v>
      </c>
      <c r="F35" s="111">
        <v>6048280.8600000003</v>
      </c>
      <c r="G35" s="111">
        <v>5936280.8600000003</v>
      </c>
      <c r="H35" s="111">
        <v>2968140.43</v>
      </c>
      <c r="I35" s="111">
        <v>2968140.43</v>
      </c>
      <c r="J35" s="35">
        <v>0</v>
      </c>
      <c r="K35" s="21">
        <v>40</v>
      </c>
      <c r="L35" s="26">
        <f>K35/75</f>
        <v>0.53333333333333333</v>
      </c>
      <c r="M35" s="112">
        <v>0</v>
      </c>
      <c r="N35" s="112">
        <v>2</v>
      </c>
      <c r="O35" s="19" t="s">
        <v>38</v>
      </c>
      <c r="P35" s="25" t="s">
        <v>133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ht="74.25" customHeight="1">
      <c r="A36" s="7" t="s">
        <v>29</v>
      </c>
      <c r="B36" s="28" t="s">
        <v>34</v>
      </c>
      <c r="C36" s="113" t="s">
        <v>137</v>
      </c>
      <c r="D36" s="113" t="s">
        <v>138</v>
      </c>
      <c r="E36" s="114" t="s">
        <v>139</v>
      </c>
      <c r="F36" s="115">
        <v>7098607.6799999997</v>
      </c>
      <c r="G36" s="115">
        <v>7053607.6699999999</v>
      </c>
      <c r="H36" s="115">
        <v>3526803.83</v>
      </c>
      <c r="I36" s="115">
        <v>3526803.83</v>
      </c>
      <c r="J36" s="50">
        <v>0</v>
      </c>
      <c r="K36" s="51">
        <v>29</v>
      </c>
      <c r="L36" s="52">
        <f>K36/75</f>
        <v>0.38666666666666666</v>
      </c>
      <c r="M36" s="109">
        <v>0</v>
      </c>
      <c r="N36" s="109">
        <v>6</v>
      </c>
      <c r="O36" s="28" t="s">
        <v>38</v>
      </c>
      <c r="P36" s="92" t="s">
        <v>133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ht="62.25" customHeight="1">
      <c r="A37" s="99" t="s">
        <v>30</v>
      </c>
      <c r="B37" s="99" t="s">
        <v>34</v>
      </c>
      <c r="C37" s="100" t="s">
        <v>140</v>
      </c>
      <c r="D37" s="101" t="s">
        <v>141</v>
      </c>
      <c r="E37" s="100" t="s">
        <v>142</v>
      </c>
      <c r="F37" s="102">
        <v>2095576.15</v>
      </c>
      <c r="G37" s="102">
        <v>2095576.15</v>
      </c>
      <c r="H37" s="102">
        <v>1047788.07</v>
      </c>
      <c r="I37" s="102">
        <v>1047788.07</v>
      </c>
      <c r="J37" s="103">
        <v>0</v>
      </c>
      <c r="K37" s="104">
        <v>28</v>
      </c>
      <c r="L37" s="96">
        <f>K37/75</f>
        <v>0.37333333333333335</v>
      </c>
      <c r="M37" s="105">
        <v>5</v>
      </c>
      <c r="N37" s="105">
        <v>2</v>
      </c>
      <c r="O37" s="99" t="s">
        <v>38</v>
      </c>
      <c r="P37" s="106" t="s">
        <v>133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ht="50.25" customHeight="1">
      <c r="A38" s="93" t="s">
        <v>31</v>
      </c>
      <c r="B38" s="93" t="s">
        <v>34</v>
      </c>
      <c r="C38" s="85" t="s">
        <v>143</v>
      </c>
      <c r="D38" s="94" t="s">
        <v>144</v>
      </c>
      <c r="E38" s="75" t="s">
        <v>145</v>
      </c>
      <c r="F38" s="82">
        <v>5876796.1200000001</v>
      </c>
      <c r="G38" s="82">
        <v>5876796.1200000001</v>
      </c>
      <c r="H38" s="82">
        <v>2938398.06</v>
      </c>
      <c r="I38" s="82">
        <v>2938398.06</v>
      </c>
      <c r="J38" s="55">
        <v>0</v>
      </c>
      <c r="K38" s="57" t="s">
        <v>146</v>
      </c>
      <c r="L38" s="97" t="s">
        <v>146</v>
      </c>
      <c r="M38" s="95" t="s">
        <v>146</v>
      </c>
      <c r="N38" s="95" t="s">
        <v>146</v>
      </c>
      <c r="O38" s="93" t="s">
        <v>38</v>
      </c>
      <c r="P38" s="98" t="s">
        <v>147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ht="56.25" customHeight="1">
      <c r="A39" s="88" t="s">
        <v>64</v>
      </c>
      <c r="B39" s="88" t="s">
        <v>64</v>
      </c>
      <c r="C39" s="88" t="s">
        <v>64</v>
      </c>
      <c r="D39" s="88" t="s">
        <v>64</v>
      </c>
      <c r="E39" s="89" t="s">
        <v>65</v>
      </c>
      <c r="F39" s="54">
        <f>SUM(F34:F38)</f>
        <v>41431480.809999995</v>
      </c>
      <c r="G39" s="54">
        <f>SUM(G34:G38)</f>
        <v>41256030.799999997</v>
      </c>
      <c r="H39" s="54">
        <f>SUM(H34:H38)</f>
        <v>20628015.389999997</v>
      </c>
      <c r="I39" s="54">
        <f>SUM(I34:I38)</f>
        <v>20628015.389999997</v>
      </c>
      <c r="J39" s="74">
        <f>SUM(J34:J34)</f>
        <v>0</v>
      </c>
      <c r="K39" s="90" t="s">
        <v>64</v>
      </c>
      <c r="L39" s="91" t="s">
        <v>64</v>
      </c>
      <c r="M39" s="91"/>
      <c r="N39" s="91"/>
      <c r="O39" s="88" t="s">
        <v>64</v>
      </c>
      <c r="P39" s="43" t="s">
        <v>64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ht="46.5" customHeight="1">
      <c r="A40" s="11"/>
      <c r="B40" s="11"/>
      <c r="C40" s="11"/>
      <c r="D40" s="11"/>
      <c r="E40" s="11"/>
      <c r="F40" s="12"/>
      <c r="G40" s="12"/>
      <c r="H40" s="12"/>
      <c r="I40" s="12"/>
      <c r="J40" s="12"/>
      <c r="K40" s="13"/>
      <c r="L40" s="14"/>
      <c r="M40" s="14"/>
      <c r="N40" s="14"/>
      <c r="O40" s="15"/>
      <c r="P40" s="14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32.25" customHeight="1">
      <c r="A41" s="8" t="s">
        <v>148</v>
      </c>
      <c r="B41" s="9"/>
      <c r="C41" s="9"/>
      <c r="D41" s="9"/>
      <c r="E41" s="9"/>
    </row>
    <row r="42" spans="1:54" ht="32.25" customHeight="1">
      <c r="A42" s="8" t="s">
        <v>149</v>
      </c>
      <c r="B42" s="9"/>
      <c r="C42" s="9"/>
      <c r="D42" s="9"/>
      <c r="E42" s="9"/>
      <c r="F42" s="1"/>
      <c r="G42" s="1"/>
      <c r="H42" s="1"/>
      <c r="I42" s="1"/>
      <c r="J42" s="1"/>
      <c r="K42" s="1"/>
    </row>
    <row r="43" spans="1:54" ht="32.25" customHeight="1">
      <c r="A43" s="8" t="s">
        <v>150</v>
      </c>
      <c r="B43" s="9"/>
      <c r="C43" s="9"/>
      <c r="D43" s="9"/>
      <c r="E43" s="9"/>
    </row>
    <row r="44" spans="1:54" ht="53.25" hidden="1" customHeight="1"/>
    <row r="45" spans="1:54" ht="67.5" hidden="1" customHeight="1"/>
    <row r="46" spans="1:54" ht="47.25" hidden="1" customHeight="1"/>
    <row r="47" spans="1:54" ht="51" hidden="1" customHeight="1"/>
    <row r="48" spans="1:54" ht="45.75" hidden="1" customHeight="1"/>
    <row r="49" ht="47.25" hidden="1" customHeight="1"/>
    <row r="50" ht="0" hidden="1" customHeight="1"/>
  </sheetData>
  <autoFilter ref="A3:P43" xr:uid="{00000000-0009-0000-0000-000000000000}"/>
  <mergeCells count="3">
    <mergeCell ref="A2:P2"/>
    <mergeCell ref="A31:P31"/>
    <mergeCell ref="A1:P1"/>
  </mergeCells>
  <phoneticPr fontId="27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0" t="s">
        <v>151</v>
      </c>
    </row>
    <row r="2" spans="1:1">
      <c r="A2" s="10" t="s">
        <v>152</v>
      </c>
    </row>
    <row r="3" spans="1:1">
      <c r="A3" s="10" t="s">
        <v>153</v>
      </c>
    </row>
    <row r="4" spans="1:1">
      <c r="A4" s="10" t="s">
        <v>154</v>
      </c>
    </row>
    <row r="5" spans="1:1">
      <c r="A5" s="10" t="s">
        <v>155</v>
      </c>
    </row>
    <row r="6" spans="1:1">
      <c r="A6" s="10" t="s">
        <v>156</v>
      </c>
    </row>
    <row r="7" spans="1:1">
      <c r="A7" s="10" t="s">
        <v>157</v>
      </c>
    </row>
    <row r="8" spans="1:1">
      <c r="A8" s="10" t="s">
        <v>158</v>
      </c>
    </row>
    <row r="9" spans="1:1">
      <c r="A9" s="10" t="s">
        <v>159</v>
      </c>
    </row>
    <row r="10" spans="1:1">
      <c r="A10" s="10" t="s">
        <v>160</v>
      </c>
    </row>
    <row r="11" spans="1:1">
      <c r="A11" s="10" t="s">
        <v>161</v>
      </c>
    </row>
    <row r="12" spans="1:1">
      <c r="A12" s="10" t="s">
        <v>162</v>
      </c>
    </row>
    <row r="13" spans="1:1">
      <c r="A13" s="10" t="s">
        <v>163</v>
      </c>
    </row>
    <row r="14" spans="1:1">
      <c r="A14" s="10" t="s">
        <v>164</v>
      </c>
    </row>
    <row r="15" spans="1:1">
      <c r="A15" s="10" t="s">
        <v>165</v>
      </c>
    </row>
    <row r="16" spans="1:1">
      <c r="A16" s="10" t="s">
        <v>166</v>
      </c>
    </row>
    <row r="17" spans="1:1">
      <c r="A17" t="s">
        <v>167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/>
</file>

<file path=customXml/itemProps2.xml><?xml version="1.0" encoding="utf-8"?>
<ds:datastoreItem xmlns:ds="http://schemas.openxmlformats.org/officeDocument/2006/customXml" ds:itemID="{6B6DC89F-BBB8-4E58-894B-8B9665773F04}"/>
</file>

<file path=customXml/itemProps3.xml><?xml version="1.0" encoding="utf-8"?>
<ds:datastoreItem xmlns:ds="http://schemas.openxmlformats.org/officeDocument/2006/customXml" ds:itemID="{24C10D01-33D9-4AD1-9527-3B39F9B6A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2025-03-31T10:34:41Z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