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p.ostalowski\Downloads\"/>
    </mc:Choice>
  </mc:AlternateContent>
  <xr:revisionPtr revIDLastSave="0" documentId="13_ncr:1_{ED37FE52-D98F-42AC-BDC3-C90E7BDEFFDD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Zał  4.1 (012) RMR" sheetId="4" r:id="rId1"/>
  </sheets>
  <definedNames>
    <definedName name="_xlnm._FilterDatabase" localSheetId="0" hidden="1">'Zał  4.1 (012) RMR'!$A$3:$Q$52</definedName>
    <definedName name="kategorie">#REF!</definedName>
    <definedName name="_xlnm.Print_Titles" localSheetId="0">'Zał  4.1 (012) RMR'!$2:$4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4" l="1"/>
  <c r="G27" i="4"/>
  <c r="I27" i="4"/>
  <c r="F18" i="4"/>
  <c r="G18" i="4"/>
  <c r="I18" i="4"/>
  <c r="J18" i="4"/>
  <c r="J27" i="4" s="1"/>
  <c r="F49" i="4"/>
  <c r="G49" i="4"/>
  <c r="I49" i="4"/>
  <c r="J49" i="4"/>
  <c r="H33" i="4"/>
  <c r="H34" i="4"/>
  <c r="H36" i="4"/>
  <c r="H37" i="4"/>
  <c r="H35" i="4"/>
  <c r="H38" i="4"/>
  <c r="H39" i="4"/>
  <c r="H40" i="4"/>
  <c r="H41" i="4"/>
  <c r="H42" i="4"/>
  <c r="H43" i="4"/>
  <c r="H44" i="4"/>
  <c r="H45" i="4"/>
  <c r="H46" i="4"/>
  <c r="H47" i="4"/>
  <c r="H48" i="4"/>
  <c r="H31" i="4"/>
  <c r="H32" i="4"/>
  <c r="L33" i="4"/>
  <c r="L34" i="4"/>
  <c r="L36" i="4"/>
  <c r="L37" i="4"/>
  <c r="L35" i="4"/>
  <c r="L38" i="4"/>
  <c r="L39" i="4"/>
  <c r="L40" i="4"/>
  <c r="L41" i="4"/>
  <c r="L42" i="4"/>
  <c r="L43" i="4"/>
  <c r="L44" i="4"/>
  <c r="L45" i="4"/>
  <c r="L46" i="4"/>
  <c r="L47" i="4"/>
  <c r="L48" i="4"/>
  <c r="L31" i="4"/>
  <c r="L32" i="4"/>
  <c r="H13" i="4"/>
  <c r="H14" i="4"/>
  <c r="H17" i="4"/>
  <c r="H15" i="4"/>
  <c r="H23" i="4"/>
  <c r="H22" i="4"/>
  <c r="H16" i="4"/>
  <c r="H24" i="4"/>
  <c r="H25" i="4"/>
  <c r="H26" i="4"/>
  <c r="H12" i="4"/>
  <c r="H11" i="4"/>
  <c r="L13" i="4"/>
  <c r="L14" i="4"/>
  <c r="L17" i="4"/>
  <c r="L15" i="4"/>
  <c r="L23" i="4"/>
  <c r="L22" i="4"/>
  <c r="L16" i="4"/>
  <c r="L24" i="4"/>
  <c r="L25" i="4"/>
  <c r="L26" i="4"/>
  <c r="L12" i="4"/>
  <c r="L11" i="4"/>
  <c r="L7" i="4"/>
  <c r="L9" i="4"/>
  <c r="L8" i="4"/>
  <c r="L10" i="4"/>
  <c r="L6" i="4"/>
  <c r="L5" i="4"/>
  <c r="H6" i="4"/>
  <c r="H7" i="4"/>
  <c r="H9" i="4"/>
  <c r="H8" i="4"/>
  <c r="H10" i="4"/>
  <c r="H5" i="4"/>
  <c r="H18" i="4" s="1"/>
  <c r="H49" i="4" l="1"/>
  <c r="H27" i="4"/>
</calcChain>
</file>

<file path=xl/sharedStrings.xml><?xml version="1.0" encoding="utf-8"?>
<sst xmlns="http://schemas.openxmlformats.org/spreadsheetml/2006/main" count="355" uniqueCount="174">
  <si>
    <t>Projekty skierowane do dofinansowania w sposób konkurencyjny w ramach Funduszy Europejskich dla Mazowsza 2021-2027</t>
  </si>
  <si>
    <t>Lp.</t>
  </si>
  <si>
    <t>Instytucja Organizująca Nabór/ Instytucja prowadząca nabór</t>
  </si>
  <si>
    <t>Numer FEMA</t>
  </si>
  <si>
    <t>Tytuł projektu</t>
  </si>
  <si>
    <t>Nazwa wnioskodawcy</t>
  </si>
  <si>
    <t>Wartość projektu ogółem</t>
  </si>
  <si>
    <t>Wydatki kwalifikowane</t>
  </si>
  <si>
    <t>Wnioskowane dofinansowanie ogółem (UE+BP)</t>
  </si>
  <si>
    <t>Wnioskowane dofinansowanie (UE)</t>
  </si>
  <si>
    <t xml:space="preserve">Wnioskowane dofinansowanie (BP) </t>
  </si>
  <si>
    <t xml:space="preserve">Wynik oceny projektu </t>
  </si>
  <si>
    <t>Procent maksymalnej liczby punktów możliwych do uzyskania *</t>
  </si>
  <si>
    <t>Kategoria interwencji</t>
  </si>
  <si>
    <t>Komentarz**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</si>
  <si>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</si>
  <si>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</si>
  <si>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</si>
  <si>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</si>
  <si>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</si>
  <si>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</si>
  <si>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</si>
  <si>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</si>
  <si>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</si>
  <si>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</si>
  <si>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</si>
  <si>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</si>
  <si>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</si>
  <si>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</si>
  <si>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Mazowiecka Jednostka Wdrażania Programów Unijnych</t>
  </si>
  <si>
    <t>Brak danych</t>
  </si>
  <si>
    <t>SUMA:</t>
  </si>
  <si>
    <t>Projekty, które nie spełniły kryteriów wyboru projektów lub nie uzyskały wymaganej liczby punktów</t>
  </si>
  <si>
    <t xml:space="preserve">* nie dotyczy EFS </t>
  </si>
  <si>
    <t>** uzupełnić jedynie w przypadku wniosków po procedurze odwoławczej oraz w przypadku braku możliwości podpisania umowy o dofinansowanie</t>
  </si>
  <si>
    <t>*** poniżej progu punktowego zamieszczane są projekty, które uzyskały wymagane minumum punktowe, jednak ze względu na ustaloną kwotę alokacji nie mogą zostać skierowane do dofinansowania</t>
  </si>
  <si>
    <t>Gmina Belsk Duży</t>
  </si>
  <si>
    <t>Gmina Miejska Ciechanów</t>
  </si>
  <si>
    <t>Rozbudowa sieci drogowej i sieci rowerowej na terenie gminy</t>
  </si>
  <si>
    <t>Gmina Miasta Radomia</t>
  </si>
  <si>
    <t>Budowa trasy N-S w Radomiu - etap III</t>
  </si>
  <si>
    <t>Powiat Ostrołęcki</t>
  </si>
  <si>
    <t>Rozbudowa drogi powiatowej nr 2559W Zamość-Gostery-granica województwa (Głębocz)</t>
  </si>
  <si>
    <t>Powiat Radomski</t>
  </si>
  <si>
    <t>Rozbudowa drogi powiatowej nr 3539W Radom - Gębarzów - Polany (etap III)</t>
  </si>
  <si>
    <t>Gmina Płońsk</t>
  </si>
  <si>
    <t>Przebudowa dróg gminnych w miejscowościach Michalinek i Poczernin, gmina Płońsk</t>
  </si>
  <si>
    <t>Powiat Węgrowski</t>
  </si>
  <si>
    <t>Przebudowa drogi powiatowej nr 4207W Paplin – Stoczek – Sadowne</t>
  </si>
  <si>
    <t>FEMA.04.01-IP.01-02C9/24</t>
  </si>
  <si>
    <t>FEMA.04.01-IP.01-01WA/24</t>
  </si>
  <si>
    <t>FEMA.04.01-IP.01-02KS/24</t>
  </si>
  <si>
    <t>FEMA.04.01-IP.01-03UE/24</t>
  </si>
  <si>
    <t>FEMA.04.01-IP.01-04RF/24</t>
  </si>
  <si>
    <t>FEMA.04.01-IP.01-051L/24</t>
  </si>
  <si>
    <t>15</t>
  </si>
  <si>
    <t>16</t>
  </si>
  <si>
    <t>17</t>
  </si>
  <si>
    <t>18</t>
  </si>
  <si>
    <t>FEMA.04.01-IP.01-02FT/24</t>
  </si>
  <si>
    <t>FEMA.04.01-IP.01-02FU/24</t>
  </si>
  <si>
    <t>FEMA.04.01-IP.01-04CZ/24</t>
  </si>
  <si>
    <t>FEMA.04.01-IP.01-02TI/24</t>
  </si>
  <si>
    <t>FEMA.04.01-IP.01-036J/24</t>
  </si>
  <si>
    <t>FEMA.04.01-IP.01-02ZB/24</t>
  </si>
  <si>
    <t>FEMA.04.01-IP.01-02GJ/24</t>
  </si>
  <si>
    <t>FEMA.04.01-IP.01-03XP/24</t>
  </si>
  <si>
    <t>FEMA.04.01-IP.01-04A9/24</t>
  </si>
  <si>
    <t>FEMA.04.01-IP.01-03SQ/24</t>
  </si>
  <si>
    <t>FEMA.04.01-IP.01-0396/24</t>
  </si>
  <si>
    <t>FEMA.04.01-IP.01-04MK/24</t>
  </si>
  <si>
    <t>Gmina Kotuń</t>
  </si>
  <si>
    <t>Rozbudowa drogi gminnej nr 360315W Kotuń-Polaki, gmina Kotuń</t>
  </si>
  <si>
    <t>Gmina - Miasto Płock</t>
  </si>
  <si>
    <t>Budowa ulicy Przemysłowej - II etap obwodnicy północno - zachodniej miasta Płocka.</t>
  </si>
  <si>
    <t>Powiat Żyrardowski</t>
  </si>
  <si>
    <t>Poprawa dostępności terenów inwestycyjnych w Powiecie Żyrardowskim poprzez Rozbudowę drogi powiatowej nr 4729W Wiskitki - Działki - Żyrardów – Etap II</t>
  </si>
  <si>
    <t>Powiat Mławski</t>
  </si>
  <si>
    <t>Poprawa spójności komunikacyjnej z siecią TEN-T poprzez rozbudowę drogi powiatowej nr 2349W Żurominek – Stupsk na odcinkach od km 3+860,00 do km 6+250,00 i od km 6+250,00 do km 7+350,00</t>
  </si>
  <si>
    <t>Gmina Warka</t>
  </si>
  <si>
    <t>Rozwój transportu lokalnego poprzez budowę, przebudowę dróg i ciągów pieszo-rowerowych na terenie gminy Warka – przebudowa ul. Wójtowskiej.</t>
  </si>
  <si>
    <t>Gmina Miasto Płońsk</t>
  </si>
  <si>
    <t>Budowa ulicy Kolejowej w Płońsku</t>
  </si>
  <si>
    <t>Miasto Siedlce</t>
  </si>
  <si>
    <t>Rozbiórka i budowa wiaduktu na ulicy Warszawskiej w Siedlcach</t>
  </si>
  <si>
    <t>Gmina Wyszków</t>
  </si>
  <si>
    <t>Modernizacja ulicy Gen. Wł. Sikorskiego w Wyszkowie</t>
  </si>
  <si>
    <t>Miasto Żyrardów</t>
  </si>
  <si>
    <t>Transport lokalny w ŻOF</t>
  </si>
  <si>
    <t>Gmina Radziejowice</t>
  </si>
  <si>
    <t>Poprawa dostępności terenów inwestycyjnych w Gminie Radziejowice poprzez przebudowę ulicy Akacjowej w Radziejowicach Parcel</t>
  </si>
  <si>
    <t>Miasto Ostrołęka</t>
  </si>
  <si>
    <t>Przebudowa drogi powiatowej nr 5114W – ulicy Kolejowej w Ostrołęce</t>
  </si>
  <si>
    <t>Powiat Ciechanowski</t>
  </si>
  <si>
    <t>Rozbudowa drogi powiatowej nr 1217W Ciechanów-Romanowo na odcinku od ul. Leśnej w Ciechanowie do miejscowości Rutki-Marszewice – etap 1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</si>
  <si>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</si>
  <si>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</si>
  <si>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</si>
  <si>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</si>
  <si>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</si>
  <si>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</si>
  <si>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</si>
  <si>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</si>
  <si>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</si>
  <si>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</si>
  <si>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</si>
  <si>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</si>
  <si>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</si>
  <si>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</si>
  <si>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</si>
  <si>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</si>
  <si>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</si>
  <si>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</si>
  <si>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FEMA.04.01-IP.01-02Z5/24</t>
  </si>
  <si>
    <t>Gmina i Miasto Żuromin</t>
  </si>
  <si>
    <t>Przebudowa ulicy Lidzbarskiej w Żurominie</t>
  </si>
  <si>
    <t>FEMA.04.01-IP.01-04DI/24</t>
  </si>
  <si>
    <t>Powiat Przysuski</t>
  </si>
  <si>
    <t>Rozbudowa drogi powiatowej nr 3320W Karczówka - Goździków od km 0+000 do km 1+850</t>
  </si>
  <si>
    <t>FEMA.04.01-IP.01-051G/24</t>
  </si>
  <si>
    <t>Gmina Załuski</t>
  </si>
  <si>
    <t>Rozbudowa drogi powiatowej Nr 3072W Załuski – Koryciska – Wilamy na odcinku od km 4+380 do 5+380 o dł. 1000 m</t>
  </si>
  <si>
    <t>FEMA.04.01-IP.01-02UG/24</t>
  </si>
  <si>
    <t>Powiat Ostrowski</t>
  </si>
  <si>
    <t>Rozbudowa drogi powiatowej nr 2647W Grądy - Choiny - Jarząbka - Wiśniewo - Dybki</t>
  </si>
  <si>
    <t>FEMA.04.01-IP.01-039K/24</t>
  </si>
  <si>
    <t>Gmina Szydłowiec</t>
  </si>
  <si>
    <t>Przebudowa dróg na terenie Gminy Szydłowiec</t>
  </si>
  <si>
    <t>FEMA.04.01-IP.01-03QI/24</t>
  </si>
  <si>
    <t>Powiat Szydłowiecki</t>
  </si>
  <si>
    <t xml:space="preserve">Przebudowa drogi powiatowej 4003W Szydłowiec – Antoniów – gr woj. odcinek od km 0+135,00 do km 0+701,50 </t>
  </si>
  <si>
    <t>FEMA.04.01-IP.01-04UJ/24</t>
  </si>
  <si>
    <t>Powiat Żuromiński</t>
  </si>
  <si>
    <t>Rozbudowa drogi powiatowej nr 4612W Pątki - Płociczno - Mleczówka - Suchy Grunt na odcinku Mleczówka - Suchy Grunt</t>
  </si>
  <si>
    <t>FEMA.04.01-IP.01-02VN/24</t>
  </si>
  <si>
    <t>Powiat Siedlecki</t>
  </si>
  <si>
    <t>Rozbudowa drogi powiatowej nr 3643W droga nr 2 - Maciejowice - granica województwa (Wierzejki)</t>
  </si>
  <si>
    <t>FEMA.04.01-IP.01-03B4/24</t>
  </si>
  <si>
    <t>Gmina Strzegowo</t>
  </si>
  <si>
    <t>Rozbudowa drogi gminnej relacji Chądzyny Kuski-Adamowo-Staroguby</t>
  </si>
  <si>
    <t>FEMA.04.01-IP.01-051Z/24</t>
  </si>
  <si>
    <t>Powiat Makowski</t>
  </si>
  <si>
    <t>Przebudowa drogi powiatowej nr 2111W Ulaski - Krasnosielc o długości 16,257 km</t>
  </si>
  <si>
    <t>FEMA.04.01-IP.01-0522/24</t>
  </si>
  <si>
    <t>Powiat Przasnyski</t>
  </si>
  <si>
    <t>„KOMUNIKACYJNE OTWARCIE NA ŚWIAT PSG - PODSTREFA CHORZELE”</t>
  </si>
  <si>
    <t>FEMA.04.01-IP.01-053B/24</t>
  </si>
  <si>
    <t>Powiat Płoński</t>
  </si>
  <si>
    <t>Rozbudowa drogi powiatowej nr 3027W Dłużniewo - Galominek</t>
  </si>
  <si>
    <t>FEMA.04.01-IP.01-03YZ/24</t>
  </si>
  <si>
    <t>Gmina Krasnosielc</t>
  </si>
  <si>
    <t>Przebudowa drogi gminnej w miejscowości Przytuły</t>
  </si>
  <si>
    <t>FEMA.04.01-IP.01-04Y4/24</t>
  </si>
  <si>
    <t>Gmina Olszewo-Borki</t>
  </si>
  <si>
    <t>Przebudowa dróg gminnych: ul. Podrężewska i ul. Polna w msc. Drężewo oraz ul. gen. J. Bema w msc. Kruki gm. Olszewo-Borki</t>
  </si>
  <si>
    <t>FEMA.04.01-IP.01-051Q/24</t>
  </si>
  <si>
    <t>Przebudowa drogi gminnej nr 160140W w miejscowości Łęczeszyce</t>
  </si>
  <si>
    <t>FEMA.04.01-IP.01-0527/24</t>
  </si>
  <si>
    <t>Gmina Czernice Borowe</t>
  </si>
  <si>
    <t>Budowa dróg gminnych prowadzących do Strefy Aktywności Gospodarczej w Chojnowie</t>
  </si>
  <si>
    <t>FEMA.04.01-IP.01-053G/24</t>
  </si>
  <si>
    <t>Gmina Baboszewo</t>
  </si>
  <si>
    <t>Przebudowa drogi powiatowej Nr 3021W Płońsk – Raciąż na odcinku od m. Baboszewo do m. Mystkowo</t>
  </si>
  <si>
    <t>FEMA.04.01-IP.01-053F/24</t>
  </si>
  <si>
    <t>Negatyw formalna</t>
  </si>
  <si>
    <t>Wycofany</t>
  </si>
  <si>
    <t>Negatywna ocena szczegółowa</t>
  </si>
  <si>
    <t xml:space="preserve">Negatywna ocena ogólna </t>
  </si>
  <si>
    <t>Punktacja uzyskana w kryterium rozstrzygającym nr 2: Procedura
przetargowa</t>
  </si>
  <si>
    <t>Punktacja uzyskana w kryterium rozstrzygającym nr 3: Elementy infrastruktury wpływające na poprawę bezpieczeństwa niezmotoryzowanych uczestników ruchu</t>
  </si>
  <si>
    <t>Punktacja uzyskana w kryterium rozstrzygającym nr 1: Przygotowanie projektu do realizacji</t>
  </si>
  <si>
    <t>Próg wyczerpania alokacji</t>
  </si>
  <si>
    <t>Wyniki oceny projektów, złożonych w ramach naboru konkurencyjnego nr  FEMA.04.01-IP.01-012/23, Priorytet IV „Fundusze Europejskie dla lepiej połączonego i dostępnego Mazowsza”, Typ projektów: „Budowa i przebudowa dróg powiatowych i gminnych” Funduszy Europejskich dla Mazowsza 2021-2027 w zakresie Regionu Mazowieckiego Regionalnego</t>
  </si>
  <si>
    <t>Projekt skierowany do dofinansowania po zwiększeniu alokacji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</si>
</sst>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  <numFmt numFmtId="165" formatCode="#,##0.00\ &quot;zł&quot;"/>
  </numFmts>
  <fonts count="30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sz val="8"/>
      <name val="Czcionka tekstu podstawowego"/>
      <family val="2"/>
      <charset val="238"/>
    </font>
    <font>
      <sz val="11"/>
      <color theme="1"/>
      <name val="Calibri"/>
      <family val="2"/>
      <charset val="238"/>
    </font>
    <font>
      <sz val="24"/>
      <color theme="1"/>
      <name val="Arial"/>
      <family val="2"/>
      <charset val="238"/>
    </font>
    <font>
      <b/>
      <sz val="24"/>
      <color theme="1"/>
      <name val="Arial"/>
      <family val="2"/>
      <charset val="238"/>
    </font>
    <font>
      <sz val="24"/>
      <color theme="0"/>
      <name val="Arial"/>
      <family val="2"/>
      <charset val="238"/>
    </font>
    <font>
      <sz val="24"/>
      <color theme="1"/>
      <name val="Czcionka tekstu podstawowego"/>
      <family val="2"/>
      <charset val="238"/>
    </font>
    <font>
      <sz val="24"/>
      <color theme="3" tint="0.79998168889431442"/>
      <name val="Arial"/>
      <family val="2"/>
      <charset val="238"/>
    </font>
    <font>
      <sz val="24"/>
      <name val="Arial"/>
      <family val="2"/>
      <charset val="238"/>
    </font>
    <font>
      <sz val="24"/>
      <color theme="1"/>
      <name val="Calibri"/>
      <family val="2"/>
      <charset val="238"/>
      <scheme val="minor"/>
    </font>
    <font>
      <sz val="20"/>
      <color theme="1"/>
      <name val="Arial"/>
      <family val="2"/>
      <charset val="238"/>
    </font>
    <font>
      <b/>
      <sz val="20"/>
      <color theme="1"/>
      <name val="Arial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11">
      <alignment horizontal="center" vertical="center" wrapText="1"/>
    </xf>
    <xf numFmtId="0" fontId="20" fillId="0" borderId="0"/>
  </cellStyleXfs>
  <cellXfs count="72">
    <xf numFmtId="0" fontId="0" fillId="0" borderId="0" xfId="0"/>
    <xf numFmtId="0" fontId="18" fillId="0" borderId="0" xfId="0" applyFont="1" applyAlignment="1">
      <alignment vertical="center" wrapText="1"/>
    </xf>
    <xf numFmtId="0" fontId="18" fillId="0" borderId="0" xfId="0" applyFont="1"/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164" fontId="18" fillId="0" borderId="0" xfId="0" applyNumberFormat="1" applyFont="1"/>
    <xf numFmtId="10" fontId="18" fillId="0" borderId="0" xfId="0" applyNumberFormat="1" applyFont="1"/>
    <xf numFmtId="49" fontId="21" fillId="0" borderId="22" xfId="0" applyNumberFormat="1" applyFont="1" applyBorder="1" applyAlignment="1">
      <alignment horizontal="center" vertical="center"/>
    </xf>
    <xf numFmtId="49" fontId="21" fillId="0" borderId="10" xfId="0" applyNumberFormat="1" applyFont="1" applyBorder="1" applyAlignment="1">
      <alignment horizontal="center" vertical="center" wrapText="1"/>
    </xf>
    <xf numFmtId="49" fontId="21" fillId="0" borderId="10" xfId="0" applyNumberFormat="1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left" vertical="center" wrapText="1"/>
    </xf>
    <xf numFmtId="44" fontId="21" fillId="0" borderId="10" xfId="0" applyNumberFormat="1" applyFont="1" applyBorder="1" applyAlignment="1">
      <alignment vertical="center"/>
    </xf>
    <xf numFmtId="165" fontId="21" fillId="0" borderId="10" xfId="0" applyNumberFormat="1" applyFont="1" applyBorder="1" applyAlignment="1">
      <alignment vertical="center"/>
    </xf>
    <xf numFmtId="2" fontId="21" fillId="0" borderId="10" xfId="0" applyNumberFormat="1" applyFont="1" applyBorder="1" applyAlignment="1">
      <alignment horizontal="center" vertical="center"/>
    </xf>
    <xf numFmtId="10" fontId="21" fillId="0" borderId="10" xfId="1" applyNumberFormat="1" applyFont="1" applyFill="1" applyBorder="1" applyAlignment="1">
      <alignment horizontal="center" vertical="center"/>
    </xf>
    <xf numFmtId="2" fontId="21" fillId="0" borderId="10" xfId="1" applyNumberFormat="1" applyFont="1" applyFill="1" applyBorder="1" applyAlignment="1">
      <alignment horizontal="center" vertical="center"/>
    </xf>
    <xf numFmtId="0" fontId="21" fillId="0" borderId="10" xfId="1" applyNumberFormat="1" applyFont="1" applyFill="1" applyBorder="1" applyAlignment="1">
      <alignment horizontal="center" vertical="center"/>
    </xf>
    <xf numFmtId="4" fontId="23" fillId="0" borderId="10" xfId="0" applyNumberFormat="1" applyFont="1" applyBorder="1" applyAlignment="1">
      <alignment horizontal="center" vertical="center" wrapText="1"/>
    </xf>
    <xf numFmtId="49" fontId="21" fillId="34" borderId="15" xfId="0" applyNumberFormat="1" applyFont="1" applyFill="1" applyBorder="1" applyAlignment="1">
      <alignment horizontal="center" vertical="center"/>
    </xf>
    <xf numFmtId="49" fontId="21" fillId="34" borderId="10" xfId="0" applyNumberFormat="1" applyFont="1" applyFill="1" applyBorder="1" applyAlignment="1">
      <alignment horizontal="center" vertical="center" wrapText="1"/>
    </xf>
    <xf numFmtId="0" fontId="24" fillId="34" borderId="10" xfId="0" applyFont="1" applyFill="1" applyBorder="1" applyAlignment="1">
      <alignment horizontal="center" vertical="center" wrapText="1"/>
    </xf>
    <xf numFmtId="0" fontId="24" fillId="34" borderId="10" xfId="0" applyFont="1" applyFill="1" applyBorder="1" applyAlignment="1">
      <alignment horizontal="left" vertical="center" wrapText="1"/>
    </xf>
    <xf numFmtId="44" fontId="21" fillId="34" borderId="10" xfId="0" applyNumberFormat="1" applyFont="1" applyFill="1" applyBorder="1" applyAlignment="1">
      <alignment vertical="center"/>
    </xf>
    <xf numFmtId="165" fontId="21" fillId="34" borderId="10" xfId="0" applyNumberFormat="1" applyFont="1" applyFill="1" applyBorder="1" applyAlignment="1">
      <alignment vertical="center"/>
    </xf>
    <xf numFmtId="2" fontId="21" fillId="34" borderId="10" xfId="0" applyNumberFormat="1" applyFont="1" applyFill="1" applyBorder="1" applyAlignment="1">
      <alignment horizontal="center" vertical="center"/>
    </xf>
    <xf numFmtId="10" fontId="21" fillId="34" borderId="10" xfId="1" applyNumberFormat="1" applyFont="1" applyFill="1" applyBorder="1" applyAlignment="1">
      <alignment horizontal="center" vertical="center"/>
    </xf>
    <xf numFmtId="2" fontId="21" fillId="34" borderId="10" xfId="1" applyNumberFormat="1" applyFont="1" applyFill="1" applyBorder="1" applyAlignment="1">
      <alignment horizontal="center" vertical="center"/>
    </xf>
    <xf numFmtId="0" fontId="21" fillId="34" borderId="10" xfId="1" applyNumberFormat="1" applyFont="1" applyFill="1" applyBorder="1" applyAlignment="1">
      <alignment horizontal="center" vertical="center"/>
    </xf>
    <xf numFmtId="4" fontId="25" fillId="34" borderId="10" xfId="0" applyNumberFormat="1" applyFont="1" applyFill="1" applyBorder="1" applyAlignment="1">
      <alignment horizontal="center" vertical="center" wrapText="1"/>
    </xf>
    <xf numFmtId="1" fontId="21" fillId="0" borderId="10" xfId="1" applyNumberFormat="1" applyFont="1" applyFill="1" applyBorder="1" applyAlignment="1">
      <alignment horizontal="center" vertical="center"/>
    </xf>
    <xf numFmtId="4" fontId="26" fillId="0" borderId="10" xfId="0" applyNumberFormat="1" applyFont="1" applyBorder="1" applyAlignment="1">
      <alignment horizontal="center" vertical="center" wrapText="1"/>
    </xf>
    <xf numFmtId="4" fontId="26" fillId="34" borderId="10" xfId="0" applyNumberFormat="1" applyFont="1" applyFill="1" applyBorder="1" applyAlignment="1">
      <alignment horizontal="center" vertical="center" wrapText="1"/>
    </xf>
    <xf numFmtId="49" fontId="23" fillId="0" borderId="10" xfId="0" applyNumberFormat="1" applyFont="1" applyBorder="1" applyAlignment="1">
      <alignment horizontal="center" vertical="center"/>
    </xf>
    <xf numFmtId="49" fontId="26" fillId="0" borderId="10" xfId="0" applyNumberFormat="1" applyFont="1" applyBorder="1" applyAlignment="1">
      <alignment horizontal="center" vertical="center"/>
    </xf>
    <xf numFmtId="165" fontId="21" fillId="0" borderId="19" xfId="0" applyNumberFormat="1" applyFont="1" applyBorder="1" applyAlignment="1">
      <alignment vertical="center"/>
    </xf>
    <xf numFmtId="2" fontId="23" fillId="0" borderId="10" xfId="0" applyNumberFormat="1" applyFont="1" applyBorder="1" applyAlignment="1">
      <alignment horizontal="center" vertical="center"/>
    </xf>
    <xf numFmtId="10" fontId="23" fillId="0" borderId="10" xfId="1" applyNumberFormat="1" applyFont="1" applyFill="1" applyBorder="1" applyAlignment="1">
      <alignment horizontal="center" vertical="center"/>
    </xf>
    <xf numFmtId="1" fontId="23" fillId="0" borderId="10" xfId="0" applyNumberFormat="1" applyFont="1" applyBorder="1" applyAlignment="1">
      <alignment horizontal="center" vertical="center"/>
    </xf>
    <xf numFmtId="49" fontId="23" fillId="0" borderId="22" xfId="0" applyNumberFormat="1" applyFont="1" applyBorder="1" applyAlignment="1">
      <alignment horizontal="center" vertical="center"/>
    </xf>
    <xf numFmtId="49" fontId="23" fillId="0" borderId="10" xfId="0" applyNumberFormat="1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left" vertical="center" wrapText="1"/>
    </xf>
    <xf numFmtId="2" fontId="23" fillId="0" borderId="10" xfId="1" applyNumberFormat="1" applyFont="1" applyFill="1" applyBorder="1" applyAlignment="1">
      <alignment horizontal="center" vertical="center"/>
    </xf>
    <xf numFmtId="0" fontId="23" fillId="0" borderId="10" xfId="1" applyNumberFormat="1" applyFont="1" applyFill="1" applyBorder="1" applyAlignment="1">
      <alignment horizontal="center" vertical="center"/>
    </xf>
    <xf numFmtId="1" fontId="21" fillId="0" borderId="10" xfId="0" applyNumberFormat="1" applyFont="1" applyBorder="1" applyAlignment="1">
      <alignment horizontal="center" vertical="center"/>
    </xf>
    <xf numFmtId="2" fontId="21" fillId="0" borderId="19" xfId="1" applyNumberFormat="1" applyFont="1" applyFill="1" applyBorder="1" applyAlignment="1">
      <alignment horizontal="center" vertical="center"/>
    </xf>
    <xf numFmtId="0" fontId="21" fillId="0" borderId="19" xfId="1" applyNumberFormat="1" applyFont="1" applyFill="1" applyBorder="1" applyAlignment="1">
      <alignment horizontal="center" vertical="center"/>
    </xf>
    <xf numFmtId="49" fontId="21" fillId="34" borderId="10" xfId="0" applyNumberFormat="1" applyFont="1" applyFill="1" applyBorder="1" applyAlignment="1">
      <alignment horizontal="center" vertical="center"/>
    </xf>
    <xf numFmtId="0" fontId="21" fillId="34" borderId="10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left" vertical="center" wrapText="1"/>
    </xf>
    <xf numFmtId="1" fontId="26" fillId="34" borderId="10" xfId="0" applyNumberFormat="1" applyFont="1" applyFill="1" applyBorder="1" applyAlignment="1">
      <alignment horizontal="center" vertical="center"/>
    </xf>
    <xf numFmtId="10" fontId="26" fillId="34" borderId="10" xfId="1" applyNumberFormat="1" applyFont="1" applyFill="1" applyBorder="1" applyAlignment="1">
      <alignment horizontal="center" vertical="center"/>
    </xf>
    <xf numFmtId="2" fontId="26" fillId="34" borderId="10" xfId="1" applyNumberFormat="1" applyFont="1" applyFill="1" applyBorder="1" applyAlignment="1">
      <alignment horizontal="center" vertical="center"/>
    </xf>
    <xf numFmtId="0" fontId="26" fillId="34" borderId="10" xfId="1" applyNumberFormat="1" applyFont="1" applyFill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1" fillId="0" borderId="0" xfId="0" applyFont="1"/>
    <xf numFmtId="0" fontId="27" fillId="0" borderId="0" xfId="0" applyFont="1"/>
    <xf numFmtId="0" fontId="21" fillId="0" borderId="0" xfId="0" applyFont="1" applyAlignment="1">
      <alignment vertical="center"/>
    </xf>
    <xf numFmtId="0" fontId="29" fillId="33" borderId="10" xfId="0" applyFont="1" applyFill="1" applyBorder="1" applyAlignment="1">
      <alignment horizontal="center" vertical="center" wrapText="1"/>
    </xf>
    <xf numFmtId="0" fontId="29" fillId="33" borderId="14" xfId="0" applyFont="1" applyFill="1" applyBorder="1" applyAlignment="1">
      <alignment horizontal="center" vertical="center" wrapText="1"/>
    </xf>
    <xf numFmtId="49" fontId="28" fillId="33" borderId="12" xfId="0" applyNumberFormat="1" applyFont="1" applyFill="1" applyBorder="1" applyAlignment="1">
      <alignment horizontal="center" vertical="center"/>
    </xf>
    <xf numFmtId="49" fontId="28" fillId="33" borderId="13" xfId="0" applyNumberFormat="1" applyFont="1" applyFill="1" applyBorder="1" applyAlignment="1">
      <alignment horizontal="center" vertical="center"/>
    </xf>
    <xf numFmtId="49" fontId="28" fillId="33" borderId="10" xfId="0" applyNumberFormat="1" applyFont="1" applyFill="1" applyBorder="1" applyAlignment="1">
      <alignment horizontal="center" vertical="center"/>
    </xf>
    <xf numFmtId="49" fontId="28" fillId="33" borderId="20" xfId="0" applyNumberFormat="1" applyFont="1" applyFill="1" applyBorder="1" applyAlignment="1">
      <alignment horizontal="center" vertical="center"/>
    </xf>
    <xf numFmtId="49" fontId="28" fillId="33" borderId="21" xfId="0" applyNumberFormat="1" applyFont="1" applyFill="1" applyBorder="1" applyAlignment="1">
      <alignment horizontal="center" vertical="center"/>
    </xf>
    <xf numFmtId="49" fontId="28" fillId="33" borderId="18" xfId="0" applyNumberFormat="1" applyFont="1" applyFill="1" applyBorder="1" applyAlignment="1">
      <alignment horizontal="center" vertical="center"/>
    </xf>
    <xf numFmtId="49" fontId="28" fillId="33" borderId="23" xfId="0" applyNumberFormat="1" applyFont="1" applyFill="1" applyBorder="1" applyAlignment="1">
      <alignment horizontal="center" vertical="center"/>
    </xf>
    <xf numFmtId="0" fontId="22" fillId="0" borderId="14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33" borderId="10" xfId="0" applyFont="1" applyFill="1" applyBorder="1" applyAlignment="1">
      <alignment horizontal="center" vertical="center"/>
    </xf>
  </cellXfs>
  <cellStyles count="45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0" builtinId="20" customBuiltin="1"/>
    <cellStyle name="Dane wyjściowe" xfId="11" builtinId="21" customBuiltin="1"/>
    <cellStyle name="Dobry" xfId="7" builtinId="26" customBuiltin="1"/>
    <cellStyle name="Komórka połączona" xfId="13" builtinId="24" customBuiltin="1"/>
    <cellStyle name="Komórka zaznaczona" xfId="14" builtinId="23" customBuiltin="1"/>
    <cellStyle name="Nagłówek 1" xfId="3" builtinId="16" customBuiltin="1"/>
    <cellStyle name="Nagłówek 2" xfId="4" builtinId="17" customBuiltin="1"/>
    <cellStyle name="Nagłówek 3" xfId="5" builtinId="18" customBuiltin="1"/>
    <cellStyle name="Nagłówek 4" xfId="6" builtinId="19" customBuiltin="1"/>
    <cellStyle name="Neutralny" xfId="9" builtinId="28" customBuiltin="1"/>
    <cellStyle name="Normalny" xfId="0" builtinId="0"/>
    <cellStyle name="Normalny 2" xfId="44" xr:uid="{BC6A0A7C-00A3-4CE4-882C-91EB8FCFEF4A}"/>
    <cellStyle name="Obliczenia" xfId="12" builtinId="22" customBuiltin="1"/>
    <cellStyle name="Procentowy" xfId="1" builtinId="5"/>
    <cellStyle name="Styl 1" xfId="43" xr:uid="{00000000-0005-0000-0000-000025000000}"/>
    <cellStyle name="Suma" xfId="18" builtinId="25" customBuiltin="1"/>
    <cellStyle name="Tekst objaśnienia" xfId="17" builtinId="53" customBuiltin="1"/>
    <cellStyle name="Tekst ostrzeżenia" xfId="15" builtinId="11" customBuiltin="1"/>
    <cellStyle name="Tytuł" xfId="2" builtinId="15" customBuiltin="1"/>
    <cellStyle name="Uwaga" xfId="16" builtinId="10" customBuiltin="1"/>
    <cellStyle name="Zły" xfId="8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T59"/>
  <sheetViews>
    <sheetView showGridLines="0" tabSelected="1" view="pageBreakPreview" zoomScale="40" zoomScaleNormal="40" zoomScaleSheetLayoutView="40" workbookViewId="0">
      <selection sqref="A1:XFD1"/>
    </sheetView>
  </sheetViews>
  <sheetFormatPr defaultColWidth="8.75" defaultRowHeight="0" customHeight="1" zeroHeight="1"/>
  <cols>
    <col min="1" max="1" width="7.125" style="3" customWidth="1"/>
    <col min="2" max="2" width="31.625" style="3" customWidth="1"/>
    <col min="3" max="3" width="36.25" style="4" customWidth="1"/>
    <col min="4" max="4" width="28.5" style="4" customWidth="1"/>
    <col min="5" max="5" width="60" style="4" customWidth="1"/>
    <col min="6" max="6" width="38.875" style="4" bestFit="1" customWidth="1"/>
    <col min="7" max="7" width="38.5" style="4" bestFit="1" customWidth="1"/>
    <col min="8" max="8" width="36.375" style="4" bestFit="1" customWidth="1"/>
    <col min="9" max="9" width="38.875" style="4" bestFit="1" customWidth="1"/>
    <col min="10" max="10" width="20.5" style="4" customWidth="1"/>
    <col min="11" max="11" width="20.375" style="4" customWidth="1"/>
    <col min="12" max="14" width="24.75" style="2" customWidth="1"/>
    <col min="15" max="15" width="30.75" style="2" customWidth="1"/>
    <col min="16" max="16" width="21" style="2" customWidth="1"/>
    <col min="17" max="17" width="29.25" style="2" customWidth="1"/>
    <col min="18" max="18" width="17" style="2" customWidth="1"/>
    <col min="19" max="19" width="2.375" style="2" customWidth="1"/>
    <col min="20" max="20" width="19.25" style="2" customWidth="1"/>
    <col min="21" max="21" width="8.75" style="2"/>
    <col min="22" max="22" width="25.75" style="2" customWidth="1"/>
    <col min="23" max="23" width="8.75" style="2"/>
    <col min="24" max="24" width="9.375" style="2" bestFit="1" customWidth="1"/>
    <col min="25" max="26" width="9.125" style="2" bestFit="1" customWidth="1"/>
    <col min="27" max="16384" width="8.75" style="2"/>
  </cols>
  <sheetData>
    <row r="1" spans="1:20" ht="177" customHeight="1">
      <c r="A1" s="68" t="s">
        <v>172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70"/>
      <c r="R1" s="1"/>
    </row>
    <row r="2" spans="1:20" ht="74.25" customHeight="1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1"/>
    </row>
    <row r="3" spans="1:20" ht="375.75" customHeight="1">
      <c r="A3" s="59" t="s">
        <v>1</v>
      </c>
      <c r="B3" s="59" t="s">
        <v>2</v>
      </c>
      <c r="C3" s="59" t="s">
        <v>3</v>
      </c>
      <c r="D3" s="59" t="s">
        <v>5</v>
      </c>
      <c r="E3" s="59" t="s">
        <v>4</v>
      </c>
      <c r="F3" s="59" t="s">
        <v>6</v>
      </c>
      <c r="G3" s="59" t="s">
        <v>7</v>
      </c>
      <c r="H3" s="59" t="s">
        <v>8</v>
      </c>
      <c r="I3" s="59" t="s">
        <v>9</v>
      </c>
      <c r="J3" s="59" t="s">
        <v>10</v>
      </c>
      <c r="K3" s="59" t="s">
        <v>11</v>
      </c>
      <c r="L3" s="60" t="s">
        <v>12</v>
      </c>
      <c r="M3" s="60" t="s">
        <v>170</v>
      </c>
      <c r="N3" s="60" t="s">
        <v>168</v>
      </c>
      <c r="O3" s="60" t="s">
        <v>169</v>
      </c>
      <c r="P3" s="60" t="s">
        <v>13</v>
      </c>
      <c r="Q3" s="59" t="s">
        <v>14</v>
      </c>
      <c r="R3" s="1"/>
    </row>
    <row r="4" spans="1:20" ht="21.75" customHeight="1">
      <c r="A4" s="61" t="s">
        <v>15</v>
      </c>
      <c r="B4" s="62" t="s">
        <v>16</v>
      </c>
      <c r="C4" s="62" t="s">
        <v>17</v>
      </c>
      <c r="D4" s="62" t="s">
        <v>18</v>
      </c>
      <c r="E4" s="62" t="s">
        <v>19</v>
      </c>
      <c r="F4" s="62" t="s">
        <v>20</v>
      </c>
      <c r="G4" s="62" t="s">
        <v>21</v>
      </c>
      <c r="H4" s="62" t="s">
        <v>22</v>
      </c>
      <c r="I4" s="62" t="s">
        <v>23</v>
      </c>
      <c r="J4" s="62" t="s">
        <v>24</v>
      </c>
      <c r="K4" s="62" t="s">
        <v>25</v>
      </c>
      <c r="L4" s="63" t="s">
        <v>26</v>
      </c>
      <c r="M4" s="62" t="s">
        <v>27</v>
      </c>
      <c r="N4" s="63" t="s">
        <v>28</v>
      </c>
      <c r="O4" s="62" t="s">
        <v>55</v>
      </c>
      <c r="P4" s="63" t="s">
        <v>56</v>
      </c>
      <c r="Q4" s="62" t="s">
        <v>57</v>
      </c>
    </row>
    <row r="5" spans="1:20" ht="178.5" customHeight="1">
      <c r="A5" s="7" t="s">
        <v>15</v>
      </c>
      <c r="B5" s="8" t="s">
        <v>29</v>
      </c>
      <c r="C5" s="8" t="s">
        <v>49</v>
      </c>
      <c r="D5" s="10" t="s">
        <v>37</v>
      </c>
      <c r="E5" s="11" t="s">
        <v>38</v>
      </c>
      <c r="F5" s="12">
        <v>55036607.649899997</v>
      </c>
      <c r="G5" s="12">
        <v>55036607.649899997</v>
      </c>
      <c r="H5" s="12">
        <f>I5+J5</f>
        <v>24999895.460099999</v>
      </c>
      <c r="I5" s="13">
        <v>24999895.460099999</v>
      </c>
      <c r="J5" s="13">
        <v>0</v>
      </c>
      <c r="K5" s="14">
        <v>22</v>
      </c>
      <c r="L5" s="15">
        <f>K5/23</f>
        <v>0.95652173913043481</v>
      </c>
      <c r="M5" s="16">
        <v>4</v>
      </c>
      <c r="N5" s="16">
        <v>5</v>
      </c>
      <c r="O5" s="16">
        <v>6</v>
      </c>
      <c r="P5" s="17">
        <v>90</v>
      </c>
      <c r="Q5" s="18" t="s">
        <v>30</v>
      </c>
    </row>
    <row r="6" spans="1:20" ht="178.5" customHeight="1">
      <c r="A6" s="19" t="s">
        <v>16</v>
      </c>
      <c r="B6" s="20" t="s">
        <v>29</v>
      </c>
      <c r="C6" s="21" t="s">
        <v>50</v>
      </c>
      <c r="D6" s="21" t="s">
        <v>39</v>
      </c>
      <c r="E6" s="22" t="s">
        <v>40</v>
      </c>
      <c r="F6" s="23">
        <v>89409312.120000005</v>
      </c>
      <c r="G6" s="23">
        <v>24326617.940000001</v>
      </c>
      <c r="H6" s="23">
        <f t="shared" ref="H6:H10" si="0">I6+J6</f>
        <v>20677625.239999998</v>
      </c>
      <c r="I6" s="23">
        <v>20677625.239999998</v>
      </c>
      <c r="J6" s="24">
        <v>0</v>
      </c>
      <c r="K6" s="25">
        <v>21</v>
      </c>
      <c r="L6" s="26">
        <f>K6/23</f>
        <v>0.91304347826086951</v>
      </c>
      <c r="M6" s="27">
        <v>4</v>
      </c>
      <c r="N6" s="27">
        <v>5</v>
      </c>
      <c r="O6" s="27">
        <v>6</v>
      </c>
      <c r="P6" s="28">
        <v>90</v>
      </c>
      <c r="Q6" s="29"/>
      <c r="R6" s="6"/>
      <c r="T6" s="5"/>
    </row>
    <row r="7" spans="1:20" ht="178.5" customHeight="1">
      <c r="A7" s="7" t="s">
        <v>17</v>
      </c>
      <c r="B7" s="8" t="s">
        <v>29</v>
      </c>
      <c r="C7" s="8" t="s">
        <v>51</v>
      </c>
      <c r="D7" s="10" t="s">
        <v>41</v>
      </c>
      <c r="E7" s="11" t="s">
        <v>42</v>
      </c>
      <c r="F7" s="12">
        <v>33421674.420000002</v>
      </c>
      <c r="G7" s="12">
        <v>31791989.09</v>
      </c>
      <c r="H7" s="12">
        <f t="shared" si="0"/>
        <v>24998040.960000001</v>
      </c>
      <c r="I7" s="13">
        <v>24998040.960000001</v>
      </c>
      <c r="J7" s="13">
        <v>0</v>
      </c>
      <c r="K7" s="14">
        <v>21</v>
      </c>
      <c r="L7" s="15">
        <f t="shared" ref="L7:L10" si="1">K7/23</f>
        <v>0.91304347826086951</v>
      </c>
      <c r="M7" s="16">
        <v>4</v>
      </c>
      <c r="N7" s="16">
        <v>3</v>
      </c>
      <c r="O7" s="16">
        <v>6</v>
      </c>
      <c r="P7" s="30">
        <v>90</v>
      </c>
      <c r="Q7" s="18" t="s">
        <v>30</v>
      </c>
      <c r="R7" s="6"/>
      <c r="T7" s="5"/>
    </row>
    <row r="8" spans="1:20" ht="178.5" customHeight="1">
      <c r="A8" s="19" t="s">
        <v>18</v>
      </c>
      <c r="B8" s="20" t="s">
        <v>29</v>
      </c>
      <c r="C8" s="21" t="s">
        <v>53</v>
      </c>
      <c r="D8" s="21" t="s">
        <v>45</v>
      </c>
      <c r="E8" s="22" t="s">
        <v>46</v>
      </c>
      <c r="F8" s="23">
        <v>3614981.53</v>
      </c>
      <c r="G8" s="23">
        <v>3602681.53</v>
      </c>
      <c r="H8" s="23">
        <f>I8+J8</f>
        <v>3062279.28</v>
      </c>
      <c r="I8" s="23">
        <v>3062279.28</v>
      </c>
      <c r="J8" s="24">
        <v>0</v>
      </c>
      <c r="K8" s="25">
        <v>18</v>
      </c>
      <c r="L8" s="26">
        <f>K8/23</f>
        <v>0.78260869565217395</v>
      </c>
      <c r="M8" s="27">
        <v>4</v>
      </c>
      <c r="N8" s="27">
        <v>5</v>
      </c>
      <c r="O8" s="27">
        <v>4</v>
      </c>
      <c r="P8" s="28">
        <v>93</v>
      </c>
      <c r="Q8" s="29"/>
      <c r="R8" s="6"/>
      <c r="T8" s="5"/>
    </row>
    <row r="9" spans="1:20" ht="178.5" customHeight="1">
      <c r="A9" s="7" t="s">
        <v>19</v>
      </c>
      <c r="B9" s="8" t="s">
        <v>29</v>
      </c>
      <c r="C9" s="8" t="s">
        <v>52</v>
      </c>
      <c r="D9" s="10" t="s">
        <v>43</v>
      </c>
      <c r="E9" s="11" t="s">
        <v>44</v>
      </c>
      <c r="F9" s="12">
        <v>31576356</v>
      </c>
      <c r="G9" s="12">
        <v>29391000.519900002</v>
      </c>
      <c r="H9" s="12">
        <f t="shared" si="0"/>
        <v>24982350.429900002</v>
      </c>
      <c r="I9" s="13">
        <v>24982350.429900002</v>
      </c>
      <c r="J9" s="13">
        <v>0</v>
      </c>
      <c r="K9" s="14">
        <v>18</v>
      </c>
      <c r="L9" s="15">
        <f t="shared" si="1"/>
        <v>0.78260869565217395</v>
      </c>
      <c r="M9" s="16">
        <v>4</v>
      </c>
      <c r="N9" s="16">
        <v>0</v>
      </c>
      <c r="O9" s="16">
        <v>6</v>
      </c>
      <c r="P9" s="17">
        <v>90</v>
      </c>
      <c r="Q9" s="18" t="s">
        <v>30</v>
      </c>
      <c r="R9" s="6"/>
      <c r="T9" s="5"/>
    </row>
    <row r="10" spans="1:20" ht="178.5" customHeight="1">
      <c r="A10" s="19" t="s">
        <v>20</v>
      </c>
      <c r="B10" s="20" t="s">
        <v>29</v>
      </c>
      <c r="C10" s="21" t="s">
        <v>54</v>
      </c>
      <c r="D10" s="21" t="s">
        <v>47</v>
      </c>
      <c r="E10" s="22" t="s">
        <v>48</v>
      </c>
      <c r="F10" s="23">
        <v>11019233.779999999</v>
      </c>
      <c r="G10" s="23">
        <v>11019233.779999999</v>
      </c>
      <c r="H10" s="23">
        <f t="shared" si="0"/>
        <v>9366348.6999999993</v>
      </c>
      <c r="I10" s="23">
        <v>9366348.6999999993</v>
      </c>
      <c r="J10" s="24">
        <v>0</v>
      </c>
      <c r="K10" s="25">
        <v>17</v>
      </c>
      <c r="L10" s="26">
        <f t="shared" si="1"/>
        <v>0.73913043478260865</v>
      </c>
      <c r="M10" s="27">
        <v>4</v>
      </c>
      <c r="N10" s="27">
        <v>3</v>
      </c>
      <c r="O10" s="27">
        <v>2</v>
      </c>
      <c r="P10" s="28">
        <v>93</v>
      </c>
      <c r="Q10" s="29"/>
      <c r="R10" s="6"/>
      <c r="T10" s="5"/>
    </row>
    <row r="11" spans="1:20" ht="178.5" customHeight="1">
      <c r="A11" s="7" t="s">
        <v>21</v>
      </c>
      <c r="B11" s="8" t="s">
        <v>29</v>
      </c>
      <c r="C11" s="8" t="s">
        <v>59</v>
      </c>
      <c r="D11" s="10" t="s">
        <v>71</v>
      </c>
      <c r="E11" s="11" t="s">
        <v>72</v>
      </c>
      <c r="F11" s="12">
        <v>19623889.789999999</v>
      </c>
      <c r="G11" s="12">
        <v>19622659.789999999</v>
      </c>
      <c r="H11" s="13">
        <f t="shared" ref="H11:H17" si="2">I11+J11</f>
        <v>16679260.82</v>
      </c>
      <c r="I11" s="13">
        <v>16679260.82</v>
      </c>
      <c r="J11" s="13">
        <v>0</v>
      </c>
      <c r="K11" s="14">
        <v>16</v>
      </c>
      <c r="L11" s="15">
        <f t="shared" ref="L11:L17" si="3">K11/23</f>
        <v>0.69565217391304346</v>
      </c>
      <c r="M11" s="16">
        <v>4</v>
      </c>
      <c r="N11" s="16">
        <v>0</v>
      </c>
      <c r="O11" s="16">
        <v>6</v>
      </c>
      <c r="P11" s="17">
        <v>90</v>
      </c>
      <c r="Q11" s="31" t="s">
        <v>173</v>
      </c>
      <c r="R11" s="6"/>
      <c r="T11" s="5"/>
    </row>
    <row r="12" spans="1:20" ht="178.5" customHeight="1">
      <c r="A12" s="19" t="s">
        <v>22</v>
      </c>
      <c r="B12" s="20" t="s">
        <v>29</v>
      </c>
      <c r="C12" s="21" t="s">
        <v>60</v>
      </c>
      <c r="D12" s="21" t="s">
        <v>73</v>
      </c>
      <c r="E12" s="22" t="s">
        <v>74</v>
      </c>
      <c r="F12" s="23">
        <v>52853820.920000002</v>
      </c>
      <c r="G12" s="23">
        <v>29411200</v>
      </c>
      <c r="H12" s="23">
        <f t="shared" si="2"/>
        <v>24999520</v>
      </c>
      <c r="I12" s="23">
        <v>24999520</v>
      </c>
      <c r="J12" s="24">
        <v>0</v>
      </c>
      <c r="K12" s="25">
        <v>16</v>
      </c>
      <c r="L12" s="26">
        <f t="shared" si="3"/>
        <v>0.69565217391304346</v>
      </c>
      <c r="M12" s="27">
        <v>4</v>
      </c>
      <c r="N12" s="27">
        <v>0</v>
      </c>
      <c r="O12" s="27">
        <v>6</v>
      </c>
      <c r="P12" s="28">
        <v>90</v>
      </c>
      <c r="Q12" s="32" t="s">
        <v>173</v>
      </c>
      <c r="R12" s="6"/>
      <c r="T12" s="5"/>
    </row>
    <row r="13" spans="1:20" ht="203.25" customHeight="1">
      <c r="A13" s="7" t="s">
        <v>23</v>
      </c>
      <c r="B13" s="8" t="s">
        <v>29</v>
      </c>
      <c r="C13" s="8" t="s">
        <v>61</v>
      </c>
      <c r="D13" s="10" t="s">
        <v>75</v>
      </c>
      <c r="E13" s="11" t="s">
        <v>76</v>
      </c>
      <c r="F13" s="12">
        <v>29411764.699999999</v>
      </c>
      <c r="G13" s="12">
        <v>29411764.699999999</v>
      </c>
      <c r="H13" s="13">
        <f t="shared" si="2"/>
        <v>24999999.98</v>
      </c>
      <c r="I13" s="13">
        <v>24999999.98</v>
      </c>
      <c r="J13" s="13">
        <v>0</v>
      </c>
      <c r="K13" s="14">
        <v>16</v>
      </c>
      <c r="L13" s="15">
        <f t="shared" si="3"/>
        <v>0.69565217391304346</v>
      </c>
      <c r="M13" s="16">
        <v>4</v>
      </c>
      <c r="N13" s="16">
        <v>0</v>
      </c>
      <c r="O13" s="16">
        <v>6</v>
      </c>
      <c r="P13" s="17">
        <v>90</v>
      </c>
      <c r="Q13" s="31" t="s">
        <v>173</v>
      </c>
      <c r="R13" s="6"/>
      <c r="T13" s="5"/>
    </row>
    <row r="14" spans="1:20" ht="237" customHeight="1">
      <c r="A14" s="19" t="s">
        <v>24</v>
      </c>
      <c r="B14" s="20" t="s">
        <v>29</v>
      </c>
      <c r="C14" s="21" t="s">
        <v>62</v>
      </c>
      <c r="D14" s="21" t="s">
        <v>77</v>
      </c>
      <c r="E14" s="22" t="s">
        <v>78</v>
      </c>
      <c r="F14" s="23">
        <v>16583443.119999999</v>
      </c>
      <c r="G14" s="23">
        <v>16573963.119999999</v>
      </c>
      <c r="H14" s="23">
        <f t="shared" si="2"/>
        <v>14087868.6</v>
      </c>
      <c r="I14" s="23">
        <v>14087868.6</v>
      </c>
      <c r="J14" s="24">
        <v>0</v>
      </c>
      <c r="K14" s="25">
        <v>16</v>
      </c>
      <c r="L14" s="26">
        <f t="shared" si="3"/>
        <v>0.69565217391304346</v>
      </c>
      <c r="M14" s="27">
        <v>4</v>
      </c>
      <c r="N14" s="27">
        <v>0</v>
      </c>
      <c r="O14" s="27">
        <v>4</v>
      </c>
      <c r="P14" s="28">
        <v>90</v>
      </c>
      <c r="Q14" s="32" t="s">
        <v>173</v>
      </c>
      <c r="R14" s="6"/>
      <c r="T14" s="5"/>
    </row>
    <row r="15" spans="1:20" ht="178.5" customHeight="1">
      <c r="A15" s="7" t="s">
        <v>25</v>
      </c>
      <c r="B15" s="8" t="s">
        <v>29</v>
      </c>
      <c r="C15" s="8" t="s">
        <v>64</v>
      </c>
      <c r="D15" s="10" t="s">
        <v>81</v>
      </c>
      <c r="E15" s="11" t="s">
        <v>82</v>
      </c>
      <c r="F15" s="12">
        <v>12058972.17</v>
      </c>
      <c r="G15" s="12">
        <v>12058972.17</v>
      </c>
      <c r="H15" s="13">
        <f t="shared" si="2"/>
        <v>10250126.33</v>
      </c>
      <c r="I15" s="13">
        <v>10250126.33</v>
      </c>
      <c r="J15" s="13">
        <v>0</v>
      </c>
      <c r="K15" s="14">
        <v>16</v>
      </c>
      <c r="L15" s="15">
        <f t="shared" si="3"/>
        <v>0.69565217391304346</v>
      </c>
      <c r="M15" s="16">
        <v>0</v>
      </c>
      <c r="N15" s="16">
        <v>5</v>
      </c>
      <c r="O15" s="16">
        <v>6</v>
      </c>
      <c r="P15" s="17">
        <v>93</v>
      </c>
      <c r="Q15" s="31" t="s">
        <v>173</v>
      </c>
      <c r="R15" s="6"/>
      <c r="T15" s="5"/>
    </row>
    <row r="16" spans="1:20" ht="178.5" customHeight="1">
      <c r="A16" s="19" t="s">
        <v>26</v>
      </c>
      <c r="B16" s="20" t="s">
        <v>29</v>
      </c>
      <c r="C16" s="21" t="s">
        <v>67</v>
      </c>
      <c r="D16" s="21" t="s">
        <v>87</v>
      </c>
      <c r="E16" s="22" t="s">
        <v>88</v>
      </c>
      <c r="F16" s="23">
        <v>7412604.0499999998</v>
      </c>
      <c r="G16" s="23">
        <v>7412604.0499999998</v>
      </c>
      <c r="H16" s="23">
        <f t="shared" si="2"/>
        <v>6300713.3499999996</v>
      </c>
      <c r="I16" s="23">
        <v>6300713.3499999996</v>
      </c>
      <c r="J16" s="24">
        <v>0</v>
      </c>
      <c r="K16" s="25">
        <v>15</v>
      </c>
      <c r="L16" s="26">
        <f t="shared" si="3"/>
        <v>0.65217391304347827</v>
      </c>
      <c r="M16" s="27">
        <v>4</v>
      </c>
      <c r="N16" s="27">
        <v>0</v>
      </c>
      <c r="O16" s="27">
        <v>6</v>
      </c>
      <c r="P16" s="28">
        <v>93</v>
      </c>
      <c r="Q16" s="32" t="s">
        <v>173</v>
      </c>
      <c r="R16" s="6"/>
      <c r="T16" s="5"/>
    </row>
    <row r="17" spans="1:20" ht="205.5" customHeight="1">
      <c r="A17" s="7" t="s">
        <v>27</v>
      </c>
      <c r="B17" s="8" t="s">
        <v>29</v>
      </c>
      <c r="C17" s="8" t="s">
        <v>63</v>
      </c>
      <c r="D17" s="10" t="s">
        <v>79</v>
      </c>
      <c r="E17" s="11" t="s">
        <v>80</v>
      </c>
      <c r="F17" s="12">
        <v>7948834.4800000004</v>
      </c>
      <c r="G17" s="12">
        <v>7001240.3899999997</v>
      </c>
      <c r="H17" s="13">
        <f t="shared" si="2"/>
        <v>5951054.3099999996</v>
      </c>
      <c r="I17" s="13">
        <v>5951054.3099999996</v>
      </c>
      <c r="J17" s="13">
        <v>0</v>
      </c>
      <c r="K17" s="14">
        <v>15</v>
      </c>
      <c r="L17" s="15">
        <f t="shared" si="3"/>
        <v>0.65217391304347827</v>
      </c>
      <c r="M17" s="16">
        <v>2</v>
      </c>
      <c r="N17" s="16">
        <v>3</v>
      </c>
      <c r="O17" s="16">
        <v>6</v>
      </c>
      <c r="P17" s="17">
        <v>93</v>
      </c>
      <c r="Q17" s="31" t="s">
        <v>173</v>
      </c>
      <c r="R17" s="6"/>
      <c r="T17" s="5"/>
    </row>
    <row r="18" spans="1:20" ht="48" customHeight="1">
      <c r="A18" s="33" t="s">
        <v>30</v>
      </c>
      <c r="B18" s="33" t="s">
        <v>30</v>
      </c>
      <c r="C18" s="33" t="s">
        <v>30</v>
      </c>
      <c r="D18" s="33" t="s">
        <v>30</v>
      </c>
      <c r="E18" s="34" t="s">
        <v>31</v>
      </c>
      <c r="F18" s="12">
        <f>SUM(F5:F17)</f>
        <v>369971494.7299</v>
      </c>
      <c r="G18" s="12">
        <f>SUM(G5:G17)</f>
        <v>276660534.72979999</v>
      </c>
      <c r="H18" s="13">
        <f>SUM(H5:H17)</f>
        <v>211355083.46000001</v>
      </c>
      <c r="I18" s="13">
        <f>SUM(I5:I17)</f>
        <v>211355083.46000001</v>
      </c>
      <c r="J18" s="35">
        <f>SUM(J5:J13)</f>
        <v>0</v>
      </c>
      <c r="K18" s="36" t="s">
        <v>30</v>
      </c>
      <c r="L18" s="37" t="s">
        <v>30</v>
      </c>
      <c r="M18" s="37"/>
      <c r="N18" s="37"/>
      <c r="O18" s="37"/>
      <c r="P18" s="38" t="s">
        <v>30</v>
      </c>
      <c r="Q18" s="37" t="s">
        <v>30</v>
      </c>
      <c r="R18" s="6"/>
      <c r="T18" s="5"/>
    </row>
    <row r="19" spans="1:20" ht="111.75" customHeight="1">
      <c r="A19" s="71" t="s">
        <v>171</v>
      </c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6"/>
      <c r="T19" s="5"/>
    </row>
    <row r="20" spans="1:20" ht="371.25" customHeight="1">
      <c r="A20" s="59" t="s">
        <v>1</v>
      </c>
      <c r="B20" s="59" t="s">
        <v>2</v>
      </c>
      <c r="C20" s="59" t="s">
        <v>3</v>
      </c>
      <c r="D20" s="59" t="s">
        <v>5</v>
      </c>
      <c r="E20" s="59" t="s">
        <v>4</v>
      </c>
      <c r="F20" s="59" t="s">
        <v>6</v>
      </c>
      <c r="G20" s="59" t="s">
        <v>7</v>
      </c>
      <c r="H20" s="59" t="s">
        <v>8</v>
      </c>
      <c r="I20" s="59" t="s">
        <v>9</v>
      </c>
      <c r="J20" s="59" t="s">
        <v>10</v>
      </c>
      <c r="K20" s="59" t="s">
        <v>11</v>
      </c>
      <c r="L20" s="60" t="s">
        <v>12</v>
      </c>
      <c r="M20" s="60" t="s">
        <v>170</v>
      </c>
      <c r="N20" s="60" t="s">
        <v>168</v>
      </c>
      <c r="O20" s="60" t="s">
        <v>169</v>
      </c>
      <c r="P20" s="60" t="s">
        <v>13</v>
      </c>
      <c r="Q20" s="59" t="s">
        <v>14</v>
      </c>
      <c r="R20" s="6"/>
      <c r="T20" s="5"/>
    </row>
    <row r="21" spans="1:20" ht="21" customHeight="1">
      <c r="A21" s="64" t="s">
        <v>15</v>
      </c>
      <c r="B21" s="65" t="s">
        <v>16</v>
      </c>
      <c r="C21" s="65" t="s">
        <v>17</v>
      </c>
      <c r="D21" s="65" t="s">
        <v>18</v>
      </c>
      <c r="E21" s="65" t="s">
        <v>19</v>
      </c>
      <c r="F21" s="65" t="s">
        <v>20</v>
      </c>
      <c r="G21" s="65" t="s">
        <v>21</v>
      </c>
      <c r="H21" s="65" t="s">
        <v>22</v>
      </c>
      <c r="I21" s="65" t="s">
        <v>23</v>
      </c>
      <c r="J21" s="67" t="s">
        <v>24</v>
      </c>
      <c r="K21" s="65" t="s">
        <v>25</v>
      </c>
      <c r="L21" s="66" t="s">
        <v>26</v>
      </c>
      <c r="M21" s="67" t="s">
        <v>27</v>
      </c>
      <c r="N21" s="65" t="s">
        <v>28</v>
      </c>
      <c r="O21" s="66" t="s">
        <v>55</v>
      </c>
      <c r="P21" s="67" t="s">
        <v>56</v>
      </c>
      <c r="Q21" s="65" t="s">
        <v>57</v>
      </c>
      <c r="R21" s="6"/>
      <c r="T21" s="5"/>
    </row>
    <row r="22" spans="1:20" ht="159.75" customHeight="1">
      <c r="A22" s="19" t="s">
        <v>28</v>
      </c>
      <c r="B22" s="20" t="s">
        <v>29</v>
      </c>
      <c r="C22" s="21" t="s">
        <v>66</v>
      </c>
      <c r="D22" s="21" t="s">
        <v>85</v>
      </c>
      <c r="E22" s="22" t="s">
        <v>86</v>
      </c>
      <c r="F22" s="23">
        <v>20950447.280000001</v>
      </c>
      <c r="G22" s="23">
        <v>20811370.879999999</v>
      </c>
      <c r="H22" s="23">
        <f>I22+J22</f>
        <v>17689665.23</v>
      </c>
      <c r="I22" s="23">
        <v>17689665.23</v>
      </c>
      <c r="J22" s="24">
        <v>0</v>
      </c>
      <c r="K22" s="25">
        <v>15</v>
      </c>
      <c r="L22" s="26">
        <f>K22/23</f>
        <v>0.65217391304347827</v>
      </c>
      <c r="M22" s="27">
        <v>2</v>
      </c>
      <c r="N22" s="27">
        <v>1</v>
      </c>
      <c r="O22" s="27">
        <v>6</v>
      </c>
      <c r="P22" s="28">
        <v>93</v>
      </c>
      <c r="Q22" s="29" t="s">
        <v>30</v>
      </c>
      <c r="R22" s="6"/>
      <c r="T22" s="5"/>
    </row>
    <row r="23" spans="1:20" ht="159.75" customHeight="1">
      <c r="A23" s="7" t="s">
        <v>55</v>
      </c>
      <c r="B23" s="8" t="s">
        <v>29</v>
      </c>
      <c r="C23" s="8" t="s">
        <v>65</v>
      </c>
      <c r="D23" s="10" t="s">
        <v>83</v>
      </c>
      <c r="E23" s="11" t="s">
        <v>84</v>
      </c>
      <c r="F23" s="12">
        <v>34868494.810000002</v>
      </c>
      <c r="G23" s="12">
        <v>34868494.810000002</v>
      </c>
      <c r="H23" s="13">
        <f t="shared" ref="H23:H27" si="4">I23+J23</f>
        <v>24997223.91</v>
      </c>
      <c r="I23" s="13">
        <v>24997223.91</v>
      </c>
      <c r="J23" s="13">
        <v>0</v>
      </c>
      <c r="K23" s="14">
        <v>15</v>
      </c>
      <c r="L23" s="15">
        <f t="shared" ref="L23:L26" si="5">K23/23</f>
        <v>0.65217391304347827</v>
      </c>
      <c r="M23" s="16">
        <v>0</v>
      </c>
      <c r="N23" s="16">
        <v>3</v>
      </c>
      <c r="O23" s="16">
        <v>6</v>
      </c>
      <c r="P23" s="17">
        <v>93</v>
      </c>
      <c r="Q23" s="18" t="s">
        <v>30</v>
      </c>
      <c r="R23" s="6"/>
      <c r="T23" s="5"/>
    </row>
    <row r="24" spans="1:20" ht="159.75" customHeight="1">
      <c r="A24" s="19" t="s">
        <v>56</v>
      </c>
      <c r="B24" s="20" t="s">
        <v>29</v>
      </c>
      <c r="C24" s="21" t="s">
        <v>68</v>
      </c>
      <c r="D24" s="21" t="s">
        <v>89</v>
      </c>
      <c r="E24" s="22" t="s">
        <v>90</v>
      </c>
      <c r="F24" s="23">
        <v>1044291.22</v>
      </c>
      <c r="G24" s="23">
        <v>1044291.22</v>
      </c>
      <c r="H24" s="23">
        <f t="shared" si="4"/>
        <v>887647.53</v>
      </c>
      <c r="I24" s="23">
        <v>887647.53</v>
      </c>
      <c r="J24" s="24">
        <v>0</v>
      </c>
      <c r="K24" s="25">
        <v>14.5</v>
      </c>
      <c r="L24" s="26">
        <f t="shared" si="5"/>
        <v>0.63043478260869568</v>
      </c>
      <c r="M24" s="27">
        <v>4</v>
      </c>
      <c r="N24" s="27">
        <v>0</v>
      </c>
      <c r="O24" s="27">
        <v>4</v>
      </c>
      <c r="P24" s="28">
        <v>93</v>
      </c>
      <c r="Q24" s="29" t="s">
        <v>30</v>
      </c>
      <c r="R24" s="6"/>
      <c r="T24" s="5"/>
    </row>
    <row r="25" spans="1:20" ht="159.75" customHeight="1">
      <c r="A25" s="7" t="s">
        <v>57</v>
      </c>
      <c r="B25" s="8" t="s">
        <v>29</v>
      </c>
      <c r="C25" s="8" t="s">
        <v>69</v>
      </c>
      <c r="D25" s="10" t="s">
        <v>91</v>
      </c>
      <c r="E25" s="11" t="s">
        <v>92</v>
      </c>
      <c r="F25" s="12">
        <v>22124181.170000002</v>
      </c>
      <c r="G25" s="12">
        <v>22124181.170000002</v>
      </c>
      <c r="H25" s="13">
        <f t="shared" si="4"/>
        <v>18619360.370000001</v>
      </c>
      <c r="I25" s="13">
        <v>18619360.370000001</v>
      </c>
      <c r="J25" s="13">
        <v>0</v>
      </c>
      <c r="K25" s="14">
        <v>14</v>
      </c>
      <c r="L25" s="15">
        <f t="shared" si="5"/>
        <v>0.60869565217391308</v>
      </c>
      <c r="M25" s="16">
        <v>4</v>
      </c>
      <c r="N25" s="16">
        <v>1</v>
      </c>
      <c r="O25" s="16">
        <v>2</v>
      </c>
      <c r="P25" s="17">
        <v>93</v>
      </c>
      <c r="Q25" s="18" t="s">
        <v>30</v>
      </c>
      <c r="R25" s="6"/>
      <c r="T25" s="5"/>
    </row>
    <row r="26" spans="1:20" ht="159.75" customHeight="1">
      <c r="A26" s="19" t="s">
        <v>58</v>
      </c>
      <c r="B26" s="20" t="s">
        <v>29</v>
      </c>
      <c r="C26" s="21" t="s">
        <v>70</v>
      </c>
      <c r="D26" s="21" t="s">
        <v>93</v>
      </c>
      <c r="E26" s="22" t="s">
        <v>94</v>
      </c>
      <c r="F26" s="23">
        <v>24338868.219999999</v>
      </c>
      <c r="G26" s="23">
        <v>24338868.219999999</v>
      </c>
      <c r="H26" s="23">
        <f t="shared" si="4"/>
        <v>20688037.98</v>
      </c>
      <c r="I26" s="23">
        <v>20688037.98</v>
      </c>
      <c r="J26" s="24">
        <v>0</v>
      </c>
      <c r="K26" s="25">
        <v>14</v>
      </c>
      <c r="L26" s="26">
        <f t="shared" si="5"/>
        <v>0.60869565217391308</v>
      </c>
      <c r="M26" s="27">
        <v>4</v>
      </c>
      <c r="N26" s="27">
        <v>0</v>
      </c>
      <c r="O26" s="27">
        <v>4</v>
      </c>
      <c r="P26" s="28">
        <v>90</v>
      </c>
      <c r="Q26" s="29" t="s">
        <v>30</v>
      </c>
      <c r="R26" s="6"/>
      <c r="T26" s="5"/>
    </row>
    <row r="27" spans="1:20" ht="57.75" customHeight="1">
      <c r="A27" s="39" t="s">
        <v>30</v>
      </c>
      <c r="B27" s="40" t="s">
        <v>30</v>
      </c>
      <c r="C27" s="33" t="s">
        <v>30</v>
      </c>
      <c r="D27" s="41" t="s">
        <v>30</v>
      </c>
      <c r="E27" s="42" t="s">
        <v>30</v>
      </c>
      <c r="F27" s="12">
        <f>SUM(F22:F26)</f>
        <v>103326282.7</v>
      </c>
      <c r="G27" s="12">
        <f>SUM(G22:G26)</f>
        <v>103187206.3</v>
      </c>
      <c r="H27" s="13">
        <f t="shared" si="4"/>
        <v>82881935.020000011</v>
      </c>
      <c r="I27" s="13">
        <f>SUM(I22:I26)</f>
        <v>82881935.020000011</v>
      </c>
      <c r="J27" s="13">
        <f>SUM(J14:J26)</f>
        <v>0</v>
      </c>
      <c r="K27" s="36" t="s">
        <v>30</v>
      </c>
      <c r="L27" s="37" t="s">
        <v>30</v>
      </c>
      <c r="M27" s="43" t="s">
        <v>30</v>
      </c>
      <c r="N27" s="43" t="s">
        <v>30</v>
      </c>
      <c r="O27" s="43" t="s">
        <v>30</v>
      </c>
      <c r="P27" s="44" t="s">
        <v>30</v>
      </c>
      <c r="Q27" s="18" t="s">
        <v>30</v>
      </c>
      <c r="R27" s="6"/>
      <c r="T27" s="5"/>
    </row>
    <row r="28" spans="1:20" ht="80.25" customHeight="1">
      <c r="A28" s="71" t="s">
        <v>32</v>
      </c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T28" s="5"/>
    </row>
    <row r="29" spans="1:20" ht="370.5" customHeight="1">
      <c r="A29" s="59" t="s">
        <v>1</v>
      </c>
      <c r="B29" s="59" t="s">
        <v>2</v>
      </c>
      <c r="C29" s="59" t="s">
        <v>3</v>
      </c>
      <c r="D29" s="59" t="s">
        <v>5</v>
      </c>
      <c r="E29" s="59" t="s">
        <v>4</v>
      </c>
      <c r="F29" s="59" t="s">
        <v>6</v>
      </c>
      <c r="G29" s="59" t="s">
        <v>7</v>
      </c>
      <c r="H29" s="59" t="s">
        <v>8</v>
      </c>
      <c r="I29" s="59" t="s">
        <v>9</v>
      </c>
      <c r="J29" s="59" t="s">
        <v>10</v>
      </c>
      <c r="K29" s="59" t="s">
        <v>11</v>
      </c>
      <c r="L29" s="60" t="s">
        <v>12</v>
      </c>
      <c r="M29" s="60" t="s">
        <v>170</v>
      </c>
      <c r="N29" s="60" t="s">
        <v>168</v>
      </c>
      <c r="O29" s="60" t="s">
        <v>169</v>
      </c>
      <c r="P29" s="60" t="s">
        <v>13</v>
      </c>
      <c r="Q29" s="59" t="s">
        <v>14</v>
      </c>
      <c r="R29" s="1"/>
    </row>
    <row r="30" spans="1:20" ht="21.75" customHeight="1">
      <c r="A30" s="64" t="s">
        <v>15</v>
      </c>
      <c r="B30" s="65" t="s">
        <v>16</v>
      </c>
      <c r="C30" s="65" t="s">
        <v>17</v>
      </c>
      <c r="D30" s="65" t="s">
        <v>18</v>
      </c>
      <c r="E30" s="65" t="s">
        <v>19</v>
      </c>
      <c r="F30" s="65" t="s">
        <v>20</v>
      </c>
      <c r="G30" s="65" t="s">
        <v>21</v>
      </c>
      <c r="H30" s="65" t="s">
        <v>22</v>
      </c>
      <c r="I30" s="65" t="s">
        <v>23</v>
      </c>
      <c r="J30" s="65" t="s">
        <v>24</v>
      </c>
      <c r="K30" s="65" t="s">
        <v>25</v>
      </c>
      <c r="L30" s="66" t="s">
        <v>26</v>
      </c>
      <c r="M30" s="65" t="s">
        <v>27</v>
      </c>
      <c r="N30" s="66" t="s">
        <v>28</v>
      </c>
      <c r="O30" s="65" t="s">
        <v>55</v>
      </c>
      <c r="P30" s="66" t="s">
        <v>56</v>
      </c>
      <c r="Q30" s="65" t="s">
        <v>57</v>
      </c>
    </row>
    <row r="31" spans="1:20" ht="161.25" customHeight="1">
      <c r="A31" s="9" t="s">
        <v>95</v>
      </c>
      <c r="B31" s="8" t="s">
        <v>29</v>
      </c>
      <c r="C31" s="10" t="s">
        <v>116</v>
      </c>
      <c r="D31" s="10" t="s">
        <v>117</v>
      </c>
      <c r="E31" s="11" t="s">
        <v>118</v>
      </c>
      <c r="F31" s="12">
        <v>15529038.279999999</v>
      </c>
      <c r="G31" s="12">
        <v>15529038.279999999</v>
      </c>
      <c r="H31" s="13">
        <f>I31+J31</f>
        <v>13199682.529999999</v>
      </c>
      <c r="I31" s="12">
        <v>13199682.529999999</v>
      </c>
      <c r="J31" s="13">
        <v>0</v>
      </c>
      <c r="K31" s="45">
        <v>13</v>
      </c>
      <c r="L31" s="15">
        <f>K31/23</f>
        <v>0.56521739130434778</v>
      </c>
      <c r="M31" s="46">
        <v>4</v>
      </c>
      <c r="N31" s="46">
        <v>0</v>
      </c>
      <c r="O31" s="46">
        <v>4</v>
      </c>
      <c r="P31" s="47">
        <v>90</v>
      </c>
      <c r="Q31" s="31" t="s">
        <v>166</v>
      </c>
      <c r="R31" s="6"/>
      <c r="T31" s="5"/>
    </row>
    <row r="32" spans="1:20" ht="161.25" customHeight="1">
      <c r="A32" s="48" t="s">
        <v>96</v>
      </c>
      <c r="B32" s="20" t="s">
        <v>29</v>
      </c>
      <c r="C32" s="49" t="s">
        <v>113</v>
      </c>
      <c r="D32" s="49" t="s">
        <v>114</v>
      </c>
      <c r="E32" s="50" t="s">
        <v>115</v>
      </c>
      <c r="F32" s="23">
        <v>21217483.539999999</v>
      </c>
      <c r="G32" s="23">
        <v>21215023.539999999</v>
      </c>
      <c r="H32" s="24">
        <f>I32+J32</f>
        <v>18032770</v>
      </c>
      <c r="I32" s="23">
        <v>18032770</v>
      </c>
      <c r="J32" s="24">
        <v>0</v>
      </c>
      <c r="K32" s="51">
        <v>13</v>
      </c>
      <c r="L32" s="52">
        <f>K32/23</f>
        <v>0.56521739130434778</v>
      </c>
      <c r="M32" s="53">
        <v>2</v>
      </c>
      <c r="N32" s="53">
        <v>0</v>
      </c>
      <c r="O32" s="53">
        <v>6</v>
      </c>
      <c r="P32" s="54">
        <v>93</v>
      </c>
      <c r="Q32" s="32" t="s">
        <v>166</v>
      </c>
      <c r="R32" s="6"/>
      <c r="T32" s="5"/>
    </row>
    <row r="33" spans="1:20" ht="161.25" customHeight="1">
      <c r="A33" s="9" t="s">
        <v>97</v>
      </c>
      <c r="B33" s="8" t="s">
        <v>29</v>
      </c>
      <c r="C33" s="10" t="s">
        <v>119</v>
      </c>
      <c r="D33" s="10" t="s">
        <v>120</v>
      </c>
      <c r="E33" s="11" t="s">
        <v>121</v>
      </c>
      <c r="F33" s="12">
        <v>2550162.69</v>
      </c>
      <c r="G33" s="12">
        <v>2550162.69</v>
      </c>
      <c r="H33" s="13">
        <f t="shared" ref="H33:H48" si="6">I33+J33</f>
        <v>2167638.2799999998</v>
      </c>
      <c r="I33" s="12">
        <v>2167638.2799999998</v>
      </c>
      <c r="J33" s="13">
        <v>0</v>
      </c>
      <c r="K33" s="45">
        <v>13</v>
      </c>
      <c r="L33" s="15">
        <f t="shared" ref="L33:L48" si="7">K33/23</f>
        <v>0.56521739130434778</v>
      </c>
      <c r="M33" s="46">
        <v>0</v>
      </c>
      <c r="N33" s="46">
        <v>0</v>
      </c>
      <c r="O33" s="46">
        <v>6</v>
      </c>
      <c r="P33" s="47">
        <v>93</v>
      </c>
      <c r="Q33" s="31" t="s">
        <v>166</v>
      </c>
      <c r="R33" s="6"/>
      <c r="T33" s="5"/>
    </row>
    <row r="34" spans="1:20" ht="161.25" customHeight="1">
      <c r="A34" s="48" t="s">
        <v>98</v>
      </c>
      <c r="B34" s="20" t="s">
        <v>29</v>
      </c>
      <c r="C34" s="49" t="s">
        <v>122</v>
      </c>
      <c r="D34" s="49" t="s">
        <v>123</v>
      </c>
      <c r="E34" s="50" t="s">
        <v>124</v>
      </c>
      <c r="F34" s="23">
        <v>22120955.510000002</v>
      </c>
      <c r="G34" s="23">
        <v>22120955.510000002</v>
      </c>
      <c r="H34" s="24">
        <f t="shared" si="6"/>
        <v>18802812.170000002</v>
      </c>
      <c r="I34" s="23">
        <v>18802812.170000002</v>
      </c>
      <c r="J34" s="24">
        <v>0</v>
      </c>
      <c r="K34" s="51">
        <v>12</v>
      </c>
      <c r="L34" s="52">
        <f t="shared" si="7"/>
        <v>0.52173913043478259</v>
      </c>
      <c r="M34" s="53">
        <v>2</v>
      </c>
      <c r="N34" s="53">
        <v>0</v>
      </c>
      <c r="O34" s="53">
        <v>4</v>
      </c>
      <c r="P34" s="54">
        <v>93</v>
      </c>
      <c r="Q34" s="32" t="s">
        <v>166</v>
      </c>
      <c r="R34" s="6"/>
      <c r="T34" s="5"/>
    </row>
    <row r="35" spans="1:20" ht="161.25" customHeight="1">
      <c r="A35" s="9" t="s">
        <v>99</v>
      </c>
      <c r="B35" s="8" t="s">
        <v>29</v>
      </c>
      <c r="C35" s="10" t="s">
        <v>131</v>
      </c>
      <c r="D35" s="10" t="s">
        <v>132</v>
      </c>
      <c r="E35" s="11" t="s">
        <v>133</v>
      </c>
      <c r="F35" s="12">
        <v>13889822.970000001</v>
      </c>
      <c r="G35" s="12">
        <v>13689883.17</v>
      </c>
      <c r="H35" s="13">
        <f>I35+J35</f>
        <v>11636400.68</v>
      </c>
      <c r="I35" s="12">
        <v>11636400.68</v>
      </c>
      <c r="J35" s="13">
        <v>0</v>
      </c>
      <c r="K35" s="45">
        <v>10</v>
      </c>
      <c r="L35" s="15">
        <f>K35/23</f>
        <v>0.43478260869565216</v>
      </c>
      <c r="M35" s="46">
        <v>0</v>
      </c>
      <c r="N35" s="46">
        <v>5</v>
      </c>
      <c r="O35" s="46">
        <v>0</v>
      </c>
      <c r="P35" s="47">
        <v>93</v>
      </c>
      <c r="Q35" s="31" t="s">
        <v>166</v>
      </c>
      <c r="R35" s="6"/>
      <c r="T35" s="5"/>
    </row>
    <row r="36" spans="1:20" ht="161.25" customHeight="1">
      <c r="A36" s="48" t="s">
        <v>100</v>
      </c>
      <c r="B36" s="20" t="s">
        <v>29</v>
      </c>
      <c r="C36" s="49" t="s">
        <v>125</v>
      </c>
      <c r="D36" s="49" t="s">
        <v>126</v>
      </c>
      <c r="E36" s="50" t="s">
        <v>127</v>
      </c>
      <c r="F36" s="23">
        <v>9512771.7599999998</v>
      </c>
      <c r="G36" s="23">
        <v>9512771.7599999998</v>
      </c>
      <c r="H36" s="24">
        <f t="shared" si="6"/>
        <v>8085855.9900000002</v>
      </c>
      <c r="I36" s="23">
        <v>8085855.9900000002</v>
      </c>
      <c r="J36" s="24">
        <v>0</v>
      </c>
      <c r="K36" s="51">
        <v>10</v>
      </c>
      <c r="L36" s="52">
        <f t="shared" si="7"/>
        <v>0.43478260869565216</v>
      </c>
      <c r="M36" s="53">
        <v>0</v>
      </c>
      <c r="N36" s="53">
        <v>0</v>
      </c>
      <c r="O36" s="53">
        <v>6</v>
      </c>
      <c r="P36" s="54">
        <v>90</v>
      </c>
      <c r="Q36" s="32" t="s">
        <v>166</v>
      </c>
      <c r="R36" s="6"/>
      <c r="T36" s="5"/>
    </row>
    <row r="37" spans="1:20" ht="161.25" customHeight="1">
      <c r="A37" s="9" t="s">
        <v>101</v>
      </c>
      <c r="B37" s="8" t="s">
        <v>29</v>
      </c>
      <c r="C37" s="10" t="s">
        <v>128</v>
      </c>
      <c r="D37" s="10" t="s">
        <v>129</v>
      </c>
      <c r="E37" s="11" t="s">
        <v>130</v>
      </c>
      <c r="F37" s="12">
        <v>2485735.13</v>
      </c>
      <c r="G37" s="12">
        <v>2482045.13</v>
      </c>
      <c r="H37" s="13">
        <f t="shared" si="6"/>
        <v>2109738.36</v>
      </c>
      <c r="I37" s="12">
        <v>2109738.36</v>
      </c>
      <c r="J37" s="13">
        <v>0</v>
      </c>
      <c r="K37" s="45">
        <v>10</v>
      </c>
      <c r="L37" s="15">
        <f t="shared" si="7"/>
        <v>0.43478260869565216</v>
      </c>
      <c r="M37" s="46">
        <v>0</v>
      </c>
      <c r="N37" s="46">
        <v>0</v>
      </c>
      <c r="O37" s="46">
        <v>4</v>
      </c>
      <c r="P37" s="47">
        <v>93</v>
      </c>
      <c r="Q37" s="31" t="s">
        <v>166</v>
      </c>
      <c r="R37" s="6"/>
      <c r="T37" s="5"/>
    </row>
    <row r="38" spans="1:20" ht="161.25" customHeight="1">
      <c r="A38" s="48" t="s">
        <v>102</v>
      </c>
      <c r="B38" s="20" t="s">
        <v>29</v>
      </c>
      <c r="C38" s="49" t="s">
        <v>134</v>
      </c>
      <c r="D38" s="49" t="s">
        <v>135</v>
      </c>
      <c r="E38" s="50" t="s">
        <v>136</v>
      </c>
      <c r="F38" s="23">
        <v>15336992.85</v>
      </c>
      <c r="G38" s="23">
        <v>15336992.85</v>
      </c>
      <c r="H38" s="24">
        <f t="shared" si="6"/>
        <v>13036443.880000001</v>
      </c>
      <c r="I38" s="23">
        <v>13036443.880000001</v>
      </c>
      <c r="J38" s="24">
        <v>0</v>
      </c>
      <c r="K38" s="51">
        <v>9</v>
      </c>
      <c r="L38" s="52">
        <f t="shared" si="7"/>
        <v>0.39130434782608697</v>
      </c>
      <c r="M38" s="53">
        <v>0</v>
      </c>
      <c r="N38" s="53">
        <v>1</v>
      </c>
      <c r="O38" s="53">
        <v>4</v>
      </c>
      <c r="P38" s="54">
        <v>90</v>
      </c>
      <c r="Q38" s="32" t="s">
        <v>166</v>
      </c>
      <c r="R38" s="6"/>
      <c r="T38" s="5"/>
    </row>
    <row r="39" spans="1:20" ht="161.25" customHeight="1">
      <c r="A39" s="9" t="s">
        <v>103</v>
      </c>
      <c r="B39" s="8" t="s">
        <v>29</v>
      </c>
      <c r="C39" s="10" t="s">
        <v>137</v>
      </c>
      <c r="D39" s="10" t="s">
        <v>138</v>
      </c>
      <c r="E39" s="11" t="s">
        <v>139</v>
      </c>
      <c r="F39" s="12">
        <v>5318904.51</v>
      </c>
      <c r="G39" s="12">
        <v>5315214.51</v>
      </c>
      <c r="H39" s="13">
        <f t="shared" si="6"/>
        <v>4517932.3</v>
      </c>
      <c r="I39" s="12">
        <v>4517932.3</v>
      </c>
      <c r="J39" s="13">
        <v>0</v>
      </c>
      <c r="K39" s="45">
        <v>0</v>
      </c>
      <c r="L39" s="15">
        <f t="shared" si="7"/>
        <v>0</v>
      </c>
      <c r="M39" s="46">
        <v>0</v>
      </c>
      <c r="N39" s="46">
        <v>0</v>
      </c>
      <c r="O39" s="46">
        <v>0</v>
      </c>
      <c r="P39" s="47">
        <v>93</v>
      </c>
      <c r="Q39" s="31" t="s">
        <v>167</v>
      </c>
      <c r="R39" s="6"/>
      <c r="T39" s="5"/>
    </row>
    <row r="40" spans="1:20" ht="161.25" customHeight="1">
      <c r="A40" s="48" t="s">
        <v>104</v>
      </c>
      <c r="B40" s="20" t="s">
        <v>29</v>
      </c>
      <c r="C40" s="49" t="s">
        <v>140</v>
      </c>
      <c r="D40" s="49" t="s">
        <v>141</v>
      </c>
      <c r="E40" s="50" t="s">
        <v>142</v>
      </c>
      <c r="F40" s="23">
        <v>35675698.469999999</v>
      </c>
      <c r="G40" s="23">
        <v>29372041.920000002</v>
      </c>
      <c r="H40" s="24">
        <f t="shared" si="6"/>
        <v>24966235.569899999</v>
      </c>
      <c r="I40" s="23">
        <v>24966235.569899999</v>
      </c>
      <c r="J40" s="24">
        <v>0</v>
      </c>
      <c r="K40" s="51">
        <v>0</v>
      </c>
      <c r="L40" s="52">
        <f t="shared" si="7"/>
        <v>0</v>
      </c>
      <c r="M40" s="53">
        <v>0</v>
      </c>
      <c r="N40" s="53">
        <v>0</v>
      </c>
      <c r="O40" s="53">
        <v>0</v>
      </c>
      <c r="P40" s="54">
        <v>93</v>
      </c>
      <c r="Q40" s="32" t="s">
        <v>167</v>
      </c>
      <c r="R40" s="6"/>
      <c r="T40" s="5"/>
    </row>
    <row r="41" spans="1:20" ht="161.25" customHeight="1">
      <c r="A41" s="9" t="s">
        <v>105</v>
      </c>
      <c r="B41" s="8" t="s">
        <v>29</v>
      </c>
      <c r="C41" s="10" t="s">
        <v>143</v>
      </c>
      <c r="D41" s="10" t="s">
        <v>144</v>
      </c>
      <c r="E41" s="11" t="s">
        <v>145</v>
      </c>
      <c r="F41" s="12">
        <v>22009589</v>
      </c>
      <c r="G41" s="12">
        <v>21949589</v>
      </c>
      <c r="H41" s="13">
        <f t="shared" si="6"/>
        <v>18657150.649999999</v>
      </c>
      <c r="I41" s="12">
        <v>18657150.649999999</v>
      </c>
      <c r="J41" s="13">
        <v>0</v>
      </c>
      <c r="K41" s="45">
        <v>0</v>
      </c>
      <c r="L41" s="15">
        <f t="shared" si="7"/>
        <v>0</v>
      </c>
      <c r="M41" s="46">
        <v>0</v>
      </c>
      <c r="N41" s="46">
        <v>0</v>
      </c>
      <c r="O41" s="46">
        <v>0</v>
      </c>
      <c r="P41" s="47">
        <v>93</v>
      </c>
      <c r="Q41" s="31" t="s">
        <v>167</v>
      </c>
      <c r="R41" s="6"/>
      <c r="T41" s="5"/>
    </row>
    <row r="42" spans="1:20" ht="161.25" customHeight="1">
      <c r="A42" s="48" t="s">
        <v>106</v>
      </c>
      <c r="B42" s="20" t="s">
        <v>29</v>
      </c>
      <c r="C42" s="49" t="s">
        <v>146</v>
      </c>
      <c r="D42" s="49" t="s">
        <v>147</v>
      </c>
      <c r="E42" s="50" t="s">
        <v>148</v>
      </c>
      <c r="F42" s="23">
        <v>16000854.800000001</v>
      </c>
      <c r="G42" s="23">
        <v>15995854.800000001</v>
      </c>
      <c r="H42" s="24">
        <f t="shared" si="6"/>
        <v>13596476.58</v>
      </c>
      <c r="I42" s="23">
        <v>13596476.58</v>
      </c>
      <c r="J42" s="24">
        <v>0</v>
      </c>
      <c r="K42" s="51">
        <v>0</v>
      </c>
      <c r="L42" s="52">
        <f t="shared" si="7"/>
        <v>0</v>
      </c>
      <c r="M42" s="53">
        <v>0</v>
      </c>
      <c r="N42" s="53">
        <v>0</v>
      </c>
      <c r="O42" s="53">
        <v>0</v>
      </c>
      <c r="P42" s="54">
        <v>93</v>
      </c>
      <c r="Q42" s="32" t="s">
        <v>167</v>
      </c>
      <c r="R42" s="6"/>
      <c r="T42" s="5"/>
    </row>
    <row r="43" spans="1:20" ht="161.25" customHeight="1">
      <c r="A43" s="9" t="s">
        <v>107</v>
      </c>
      <c r="B43" s="8" t="s">
        <v>29</v>
      </c>
      <c r="C43" s="10" t="s">
        <v>149</v>
      </c>
      <c r="D43" s="10" t="s">
        <v>150</v>
      </c>
      <c r="E43" s="11" t="s">
        <v>151</v>
      </c>
      <c r="F43" s="12">
        <v>3549301.73</v>
      </c>
      <c r="G43" s="12">
        <v>3541921.73</v>
      </c>
      <c r="H43" s="13">
        <f t="shared" si="6"/>
        <v>3010633.47</v>
      </c>
      <c r="I43" s="12">
        <v>3010633.47</v>
      </c>
      <c r="J43" s="13">
        <v>0</v>
      </c>
      <c r="K43" s="45">
        <v>0</v>
      </c>
      <c r="L43" s="15">
        <f t="shared" si="7"/>
        <v>0</v>
      </c>
      <c r="M43" s="46">
        <v>0</v>
      </c>
      <c r="N43" s="46">
        <v>0</v>
      </c>
      <c r="O43" s="46">
        <v>0</v>
      </c>
      <c r="P43" s="47">
        <v>93</v>
      </c>
      <c r="Q43" s="31" t="s">
        <v>164</v>
      </c>
      <c r="R43" s="6"/>
      <c r="T43" s="5"/>
    </row>
    <row r="44" spans="1:20" ht="161.25" customHeight="1">
      <c r="A44" s="48" t="s">
        <v>108</v>
      </c>
      <c r="B44" s="20" t="s">
        <v>29</v>
      </c>
      <c r="C44" s="49" t="s">
        <v>152</v>
      </c>
      <c r="D44" s="49" t="s">
        <v>153</v>
      </c>
      <c r="E44" s="50" t="s">
        <v>154</v>
      </c>
      <c r="F44" s="23">
        <v>6265562.0499999998</v>
      </c>
      <c r="G44" s="23">
        <v>6265562.0499999998</v>
      </c>
      <c r="H44" s="24">
        <f t="shared" si="6"/>
        <v>5325727.72</v>
      </c>
      <c r="I44" s="23">
        <v>5325727.72</v>
      </c>
      <c r="J44" s="24">
        <v>0</v>
      </c>
      <c r="K44" s="51">
        <v>0</v>
      </c>
      <c r="L44" s="52">
        <f t="shared" si="7"/>
        <v>0</v>
      </c>
      <c r="M44" s="53">
        <v>0</v>
      </c>
      <c r="N44" s="53">
        <v>0</v>
      </c>
      <c r="O44" s="53">
        <v>0</v>
      </c>
      <c r="P44" s="54">
        <v>93</v>
      </c>
      <c r="Q44" s="32" t="s">
        <v>164</v>
      </c>
      <c r="R44" s="6"/>
      <c r="T44" s="5"/>
    </row>
    <row r="45" spans="1:20" ht="161.25" customHeight="1">
      <c r="A45" s="9" t="s">
        <v>109</v>
      </c>
      <c r="B45" s="8" t="s">
        <v>29</v>
      </c>
      <c r="C45" s="10" t="s">
        <v>155</v>
      </c>
      <c r="D45" s="10" t="s">
        <v>36</v>
      </c>
      <c r="E45" s="11" t="s">
        <v>156</v>
      </c>
      <c r="F45" s="12">
        <v>2424721.7599999998</v>
      </c>
      <c r="G45" s="12">
        <v>2424721.7599999998</v>
      </c>
      <c r="H45" s="13">
        <f t="shared" si="6"/>
        <v>2061013.49</v>
      </c>
      <c r="I45" s="12">
        <v>2061013.49</v>
      </c>
      <c r="J45" s="13">
        <v>0</v>
      </c>
      <c r="K45" s="45">
        <v>0</v>
      </c>
      <c r="L45" s="15">
        <f t="shared" si="7"/>
        <v>0</v>
      </c>
      <c r="M45" s="46">
        <v>0</v>
      </c>
      <c r="N45" s="46">
        <v>0</v>
      </c>
      <c r="O45" s="46">
        <v>0</v>
      </c>
      <c r="P45" s="47">
        <v>90</v>
      </c>
      <c r="Q45" s="31" t="s">
        <v>164</v>
      </c>
      <c r="R45" s="6"/>
      <c r="T45" s="5"/>
    </row>
    <row r="46" spans="1:20" ht="161.25" customHeight="1">
      <c r="A46" s="48" t="s">
        <v>110</v>
      </c>
      <c r="B46" s="20" t="s">
        <v>29</v>
      </c>
      <c r="C46" s="49" t="s">
        <v>157</v>
      </c>
      <c r="D46" s="49" t="s">
        <v>158</v>
      </c>
      <c r="E46" s="50" t="s">
        <v>159</v>
      </c>
      <c r="F46" s="23">
        <v>8668769.4000000004</v>
      </c>
      <c r="G46" s="23">
        <v>8668769.4000000004</v>
      </c>
      <c r="H46" s="24">
        <f t="shared" si="6"/>
        <v>7368453.9900000002</v>
      </c>
      <c r="I46" s="23">
        <v>7368453.9900000002</v>
      </c>
      <c r="J46" s="24">
        <v>0</v>
      </c>
      <c r="K46" s="51">
        <v>0</v>
      </c>
      <c r="L46" s="52">
        <f t="shared" si="7"/>
        <v>0</v>
      </c>
      <c r="M46" s="53">
        <v>0</v>
      </c>
      <c r="N46" s="53">
        <v>0</v>
      </c>
      <c r="O46" s="53">
        <v>0</v>
      </c>
      <c r="P46" s="54">
        <v>93</v>
      </c>
      <c r="Q46" s="32" t="s">
        <v>164</v>
      </c>
      <c r="R46" s="6"/>
      <c r="T46" s="5"/>
    </row>
    <row r="47" spans="1:20" ht="161.25" customHeight="1">
      <c r="A47" s="9" t="s">
        <v>111</v>
      </c>
      <c r="B47" s="8" t="s">
        <v>29</v>
      </c>
      <c r="C47" s="10" t="s">
        <v>160</v>
      </c>
      <c r="D47" s="10" t="s">
        <v>161</v>
      </c>
      <c r="E47" s="11" t="s">
        <v>162</v>
      </c>
      <c r="F47" s="12">
        <v>16067659.74</v>
      </c>
      <c r="G47" s="12">
        <v>16067659.74</v>
      </c>
      <c r="H47" s="13">
        <f t="shared" si="6"/>
        <v>13681373.640000001</v>
      </c>
      <c r="I47" s="12">
        <v>13681373.640000001</v>
      </c>
      <c r="J47" s="13">
        <v>0</v>
      </c>
      <c r="K47" s="45">
        <v>0</v>
      </c>
      <c r="L47" s="15">
        <f t="shared" si="7"/>
        <v>0</v>
      </c>
      <c r="M47" s="46">
        <v>0</v>
      </c>
      <c r="N47" s="46">
        <v>0</v>
      </c>
      <c r="O47" s="46">
        <v>0</v>
      </c>
      <c r="P47" s="47">
        <v>93</v>
      </c>
      <c r="Q47" s="31" t="s">
        <v>164</v>
      </c>
      <c r="R47" s="6"/>
      <c r="T47" s="5"/>
    </row>
    <row r="48" spans="1:20" ht="161.25" customHeight="1">
      <c r="A48" s="48" t="s">
        <v>112</v>
      </c>
      <c r="B48" s="20" t="s">
        <v>29</v>
      </c>
      <c r="C48" s="49" t="s">
        <v>163</v>
      </c>
      <c r="D48" s="49" t="s">
        <v>161</v>
      </c>
      <c r="E48" s="50" t="s">
        <v>162</v>
      </c>
      <c r="F48" s="23">
        <v>16067659.74</v>
      </c>
      <c r="G48" s="23">
        <v>16067659.74</v>
      </c>
      <c r="H48" s="24">
        <f t="shared" si="6"/>
        <v>0</v>
      </c>
      <c r="I48" s="24">
        <v>0</v>
      </c>
      <c r="J48" s="24">
        <v>0</v>
      </c>
      <c r="K48" s="51">
        <v>0</v>
      </c>
      <c r="L48" s="52">
        <f t="shared" si="7"/>
        <v>0</v>
      </c>
      <c r="M48" s="53">
        <v>0</v>
      </c>
      <c r="N48" s="53">
        <v>0</v>
      </c>
      <c r="O48" s="53">
        <v>0</v>
      </c>
      <c r="P48" s="54">
        <v>93</v>
      </c>
      <c r="Q48" s="32" t="s">
        <v>165</v>
      </c>
      <c r="R48" s="6"/>
      <c r="T48" s="5"/>
    </row>
    <row r="49" spans="1:20" ht="82.5" customHeight="1">
      <c r="A49" s="33" t="s">
        <v>30</v>
      </c>
      <c r="B49" s="40" t="s">
        <v>30</v>
      </c>
      <c r="C49" s="55" t="s">
        <v>30</v>
      </c>
      <c r="D49" s="41" t="s">
        <v>30</v>
      </c>
      <c r="E49" s="11" t="s">
        <v>31</v>
      </c>
      <c r="F49" s="12">
        <f>SUM(F31:F48)</f>
        <v>234691683.93000001</v>
      </c>
      <c r="G49" s="12">
        <f t="shared" ref="G49:J49" si="8">SUM(G31:G48)</f>
        <v>228105867.58000004</v>
      </c>
      <c r="H49" s="13">
        <f t="shared" si="8"/>
        <v>180256339.29990005</v>
      </c>
      <c r="I49" s="12">
        <f t="shared" si="8"/>
        <v>180256339.29990005</v>
      </c>
      <c r="J49" s="13">
        <f t="shared" si="8"/>
        <v>0</v>
      </c>
      <c r="K49" s="38" t="s">
        <v>30</v>
      </c>
      <c r="L49" s="37" t="s">
        <v>30</v>
      </c>
      <c r="M49" s="37" t="s">
        <v>30</v>
      </c>
      <c r="N49" s="37" t="s">
        <v>30</v>
      </c>
      <c r="O49" s="37" t="s">
        <v>30</v>
      </c>
      <c r="P49" s="37" t="s">
        <v>30</v>
      </c>
      <c r="Q49" s="18" t="s">
        <v>30</v>
      </c>
      <c r="T49" s="5"/>
    </row>
    <row r="50" spans="1:20" ht="32.25" customHeight="1">
      <c r="A50" s="56" t="s">
        <v>33</v>
      </c>
      <c r="B50" s="57"/>
      <c r="C50" s="57"/>
      <c r="D50" s="57"/>
      <c r="E50" s="57"/>
      <c r="F50" s="58"/>
      <c r="G50" s="58"/>
      <c r="H50" s="58"/>
      <c r="I50" s="58"/>
      <c r="J50" s="58"/>
      <c r="K50" s="58"/>
      <c r="L50" s="56"/>
      <c r="M50" s="56"/>
      <c r="N50" s="56"/>
      <c r="O50" s="56"/>
      <c r="P50" s="56"/>
      <c r="Q50" s="56"/>
    </row>
    <row r="51" spans="1:20" ht="32.25" customHeight="1">
      <c r="A51" s="56" t="s">
        <v>34</v>
      </c>
      <c r="B51" s="57"/>
      <c r="C51" s="57"/>
      <c r="D51" s="57"/>
      <c r="E51" s="57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</row>
    <row r="52" spans="1:20" ht="32.25" customHeight="1">
      <c r="A52" s="56" t="s">
        <v>35</v>
      </c>
      <c r="B52" s="57"/>
      <c r="C52" s="57"/>
      <c r="D52" s="57"/>
      <c r="E52" s="57"/>
      <c r="F52" s="58"/>
      <c r="G52" s="58"/>
      <c r="H52" s="58"/>
      <c r="I52" s="58"/>
      <c r="J52" s="58"/>
      <c r="K52" s="58"/>
      <c r="L52" s="56"/>
      <c r="M52" s="56"/>
      <c r="N52" s="56"/>
      <c r="O52" s="56"/>
      <c r="P52" s="56"/>
      <c r="Q52" s="56"/>
    </row>
    <row r="53" spans="1:20" ht="53.25" hidden="1" customHeight="1"/>
    <row r="54" spans="1:20" ht="67.5" hidden="1" customHeight="1"/>
    <row r="55" spans="1:20" ht="47.25" hidden="1" customHeight="1"/>
    <row r="56" spans="1:20" ht="51" hidden="1" customHeight="1"/>
    <row r="57" spans="1:20" ht="45.75" hidden="1" customHeight="1"/>
    <row r="58" spans="1:20" ht="47.25" hidden="1" customHeight="1"/>
    <row r="59" spans="1:20" ht="0" hidden="1" customHeight="1"/>
  </sheetData>
  <mergeCells count="4">
    <mergeCell ref="A1:Q1"/>
    <mergeCell ref="A2:Q2"/>
    <mergeCell ref="A28:Q28"/>
    <mergeCell ref="A19:Q19"/>
  </mergeCells>
  <phoneticPr fontId="19" type="noConversion"/>
  <printOptions horizontalCentered="1"/>
  <pageMargins left="3.937007874015748E-2" right="3.937007874015748E-2" top="0.19685039370078741" bottom="0.19685039370078741" header="0.31496062992125984" footer="0.31496062992125984"/>
  <pageSetup paperSize="9" scale="26" fitToHeight="6" orientation="landscape" r:id="rId1"/>
  <headerFooter>
    <oddFooter>Strona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215AB14638FF4F90A4EEE6C3B10DF6" ma:contentTypeVersion="18" ma:contentTypeDescription="Utwórz nowy dokument." ma:contentTypeScope="" ma:versionID="87c9327cc413a803e6a85949e9e2e64d">
  <xsd:schema xmlns:xsd="http://www.w3.org/2001/XMLSchema" xmlns:xs="http://www.w3.org/2001/XMLSchema" xmlns:p="http://schemas.microsoft.com/office/2006/metadata/properties" xmlns:ns2="13e258df-16cb-4507-b678-b498e48e58c8" xmlns:ns3="153e0a85-a7de-4c25-b915-33607e7cdfca" targetNamespace="http://schemas.microsoft.com/office/2006/metadata/properties" ma:root="true" ma:fieldsID="b1bb44b5628b1577e8fd3f951c63138e" ns2:_="" ns3:_="">
    <xsd:import namespace="13e258df-16cb-4507-b678-b498e48e58c8"/>
    <xsd:import namespace="153e0a85-a7de-4c25-b915-33607e7cdfc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e258df-16cb-4507-b678-b498e48e58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342b020-5480-4ad9-9b04-5b7b9c9178cc}" ma:internalName="TaxCatchAll" ma:showField="CatchAllData" ma:web="13e258df-16cb-4507-b678-b498e48e58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3e0a85-a7de-4c25-b915-33607e7cdf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f59826dd-81f9-4185-b799-38ca75abce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3e258df-16cb-4507-b678-b498e48e58c8" xsi:nil="true"/>
    <lcf76f155ced4ddcb4097134ff3c332f xmlns="153e0a85-a7de-4c25-b915-33607e7cdfc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7467BCE-B5B5-4E90-B292-02C25879EE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e258df-16cb-4507-b678-b498e48e58c8"/>
    <ds:schemaRef ds:uri="153e0a85-a7de-4c25-b915-33607e7cdf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6DC89F-BBB8-4E58-894B-8B9665773F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3143AE-FF8D-4BA3-9934-B319C890DCAD}">
  <ds:schemaRefs>
    <ds:schemaRef ds:uri="http://schemas.microsoft.com/office/2006/metadata/properties"/>
    <ds:schemaRef ds:uri="http://schemas.microsoft.com/office/infopath/2007/PartnerControls"/>
    <ds:schemaRef ds:uri="13e258df-16cb-4507-b678-b498e48e58c8"/>
    <ds:schemaRef ds:uri="153e0a85-a7de-4c25-b915-33607e7cdf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  4.1 (012) RMR</vt:lpstr>
      <vt:lpstr>'Zał  4.1 (012) RMR'!Tytuły_wydruku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Ostałowski Piotr</dc:creator>
  <cp:keywords/>
  <dc:description/>
  <cp:lastModifiedBy>Ostałowski Piotr</cp:lastModifiedBy>
  <cp:revision/>
  <cp:lastPrinted>2025-07-22T11:07:15Z</cp:lastPrinted>
  <dcterms:created xsi:type="dcterms:W3CDTF">2016-04-12T10:40:23Z</dcterms:created>
  <dcterms:modified xsi:type="dcterms:W3CDTF">2025-07-30T07:07:14Z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0x01010071215AB14638FF4F90A4EEE6C3B10DF6</vt:lpwstr>
  </property>
  <property fmtid="{D5CDD505-2E9C-101B-9397-08002B2CF9AE}" pid="3" name="Order">
    <vt:r8>20141800</vt:r8>
  </property>
  <property fmtid="{D5CDD505-2E9C-101B-9397-08002B2CF9AE}" pid="4" name="MediaServiceImageTags">
    <vt:lpwstr/>
  </property>
</Properties>
</file>