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.dziakowska\Desktop\wyniki oceny 2.4_11_23 na strony internetowe\"/>
    </mc:Choice>
  </mc:AlternateContent>
  <xr:revisionPtr revIDLastSave="0" documentId="13_ncr:1_{6EBC76A3-C888-4001-BDF0-636B2ED4F14C}" xr6:coauthVersionLast="47" xr6:coauthVersionMax="47" xr10:uidLastSave="{00000000-0000-0000-0000-000000000000}"/>
  <bookViews>
    <workbookView xWindow="1170" yWindow="855" windowWidth="26250" windowHeight="17145" xr2:uid="{00000000-000D-0000-FFFF-FFFF00000000}"/>
  </bookViews>
  <sheets>
    <sheet name="Załącznik nr 1 2.4 (011) RMR" sheetId="4" r:id="rId1"/>
    <sheet name="Rewitalizacja" sheetId="3" state="hidden" r:id="rId2"/>
  </sheets>
  <definedNames>
    <definedName name="_xlnm._FilterDatabase" localSheetId="0" hidden="1">'Załącznik nr 1 2.4 (011) RMR'!$A$4:$N$20</definedName>
    <definedName name="kurs" localSheetId="0">'Załącznik nr 1 2.4 (011) RMR'!$E$85</definedName>
    <definedName name="kurs">#REF!</definedName>
    <definedName name="_xlnm.Print_Area" localSheetId="0">'Załącznik nr 1 2.4 (011) RMR'!$A$1:$N$20</definedName>
    <definedName name="rewitalizacja">Rewitalizacja!$A$1:$A$17</definedName>
    <definedName name="_xlnm.Print_Titles" localSheetId="0">'Załącznik nr 1 2.4 (011) RMR'!$4:$4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4" l="1"/>
  <c r="L15" i="4"/>
  <c r="O9" i="4"/>
  <c r="O10" i="4"/>
  <c r="O8" i="4"/>
  <c r="L7" i="4"/>
  <c r="L8" i="4"/>
  <c r="L9" i="4"/>
  <c r="L10" i="4"/>
  <c r="L6" i="4"/>
  <c r="O7" i="4"/>
  <c r="O6" i="4"/>
  <c r="J16" i="4"/>
  <c r="G16" i="4"/>
  <c r="I16" i="4"/>
  <c r="F16" i="4"/>
  <c r="J11" i="4"/>
  <c r="F11" i="4"/>
  <c r="G11" i="4"/>
  <c r="I11" i="4"/>
  <c r="H11" i="4" l="1"/>
  <c r="H16" i="4"/>
</calcChain>
</file>

<file path=xl/sharedStrings.xml><?xml version="1.0" encoding="utf-8"?>
<sst xmlns="http://schemas.openxmlformats.org/spreadsheetml/2006/main" count="130" uniqueCount="73">
  <si>
    <t>Wyniki oceny projektów, złożonych w ramach naboru konkurencyjnego nr  FEMA.02.04-IP.01-011/23, Priorytet II „Fundusze Europejskie na zielony rozwój Mazowsza” dla Działania 2.4 „Dostosowanie do zmian klimatu”, Typ projektów: „Zwiększenie ochrony przeciwpowodziowej i ograniczenie skutków suszy poprzez retencjonowanie wód opadowych Funduszy Europejskich dla Mazowsza 2021-2027 w zakresie Regionu Mazowieckiego Regionalnego</t>
  </si>
  <si>
    <t>Projekty skierowane do dofinansowania w sposób konkurencyjny w ramach Funduszy Europejskich dla Mazowsza 2021-2027</t>
  </si>
  <si>
    <t>Lp.</t>
  </si>
  <si>
    <t>Instytucja Organizująca Nabór/ Instytucja prowadząca nabór</t>
  </si>
  <si>
    <t>Numer FEMA</t>
  </si>
  <si>
    <t>Tytuł projektu</t>
  </si>
  <si>
    <t>Nazwa wnioskodawcy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</si>
  <si>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</si>
  <si>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</si>
  <si>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</si>
  <si>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</si>
  <si>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</si>
  <si>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</si>
  <si>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t>Procent maksymalnej liczby punktów możliwych do uzyskania *</t>
  </si>
  <si>
    <t>Kategoria interwencji</t>
  </si>
  <si>
    <t>Komentarz**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</si>
  <si>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</si>
  <si>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</si>
  <si>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</si>
  <si>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</si>
  <si>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</si>
  <si>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</si>
  <si>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</si>
  <si>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</si>
  <si>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</si>
  <si>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</si>
  <si>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</si>
  <si>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</si>
  <si>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</si>
  <si>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</si>
  <si>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Mazowiecka Jednostka Wdrażania Programów Unijnych</t>
  </si>
  <si>
    <t>FEMA.02.04-IP.01-01YK/24</t>
  </si>
  <si>
    <t>Przebudowa zbiorników retencyjnych wraz z kanałami w miejscowości Kroczewo gm. Załuski</t>
  </si>
  <si>
    <t>Gmina Załuski</t>
  </si>
  <si>
    <t>Brak danych</t>
  </si>
  <si>
    <t>FEMA.02.04-IP.01-01YA/24</t>
  </si>
  <si>
    <t>Budowa dużego zbiornika retencyjnego w miejscowości Szerominek</t>
  </si>
  <si>
    <t>Gmina Płońsk</t>
  </si>
  <si>
    <t>FEMA.02.04-IP.01-01UM/24</t>
  </si>
  <si>
    <t>Modernizacja kanałów A,B i C – wraz z infrastrukturą – część B</t>
  </si>
  <si>
    <t>GMINA PUŁTUSK</t>
  </si>
  <si>
    <t>FEMA.02.04-IP.01-01YJ/24</t>
  </si>
  <si>
    <t>Rozbudowa zbiornika wodnego z budową budowli upustowej na dz. nr ewid. 616/11 obręb 0002 Borkowice gmina Borkowice</t>
  </si>
  <si>
    <t>Powiat Przysuski</t>
  </si>
  <si>
    <t>FEMA.02.04-IP.01-032Q/24</t>
  </si>
  <si>
    <t>Budowa zbiornika małej retencji w Borowiu</t>
  </si>
  <si>
    <t>Gmina Borowie</t>
  </si>
  <si>
    <t>SUMA:</t>
  </si>
  <si>
    <t>Projekty, które nie spełniły kryteriów wyboru projektów lub nie uzyskały wymaganej liczby punktów</t>
  </si>
  <si>
    <t>FEMA.02.04-IP.01-02L3/24</t>
  </si>
  <si>
    <t>Budowa zbiornika retencyjnego wód opadowych w miejscowości Kołaczków</t>
  </si>
  <si>
    <t>Gmina Opinogóra Górna</t>
  </si>
  <si>
    <t xml:space="preserve">* nie dotyczy EFS </t>
  </si>
  <si>
    <t>** uzupełnić jedynie w przypadku wniosków po procedurze odwoławczej oraz w przypadku braku możliwości podpisania umowy o dofinansowanie</t>
  </si>
  <si>
    <t>*** poniżej progu punktowego zamieszczane są projekty, które uzyskały wymagane minumum punktowe, jednak ze względu na ustaloną kwotę alokacji nie mogą zostać skierowane do dofinansowania</t>
  </si>
  <si>
    <t>RPMA.04.03.01-14-c828/19</t>
  </si>
  <si>
    <t>RPMA.04.03.01-14-c887/19</t>
  </si>
  <si>
    <t>RPMA.04.03.01-14-c891/19</t>
  </si>
  <si>
    <t>RPMA.04.03.01-14-d127/19</t>
  </si>
  <si>
    <t>RPMA.04.03.01-14-d138/19</t>
  </si>
  <si>
    <t>RPMA.04.03.01-14-d142/19</t>
  </si>
  <si>
    <t>RPMA.04.03.01-14-d147/19</t>
  </si>
  <si>
    <t>RPMA.04.03.01-14-d150/19</t>
  </si>
  <si>
    <t>RPMA.04.03.01-14-d156/19</t>
  </si>
  <si>
    <t>RPMA.04.03.01-14-d159/19</t>
  </si>
  <si>
    <t>RPMA.04.03.01-14-d194/19</t>
  </si>
  <si>
    <t>RPMA.04.03.01-14-d196/19</t>
  </si>
  <si>
    <t>RPMA.04.03.01-14-d201/19</t>
  </si>
  <si>
    <t>RPMA.04.03.01-14-d282/19</t>
  </si>
  <si>
    <t>RPMA.04.03.01-14-d304/19</t>
  </si>
  <si>
    <t>RPMA.04.03.01-14-d311/19</t>
  </si>
  <si>
    <t>RPMA.04.03.01-14-d312/19</t>
  </si>
  <si>
    <t xml:space="preserve">Negatywna ocena merytoryczna szczegółowa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</si>
</sst>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</numFmts>
  <fonts count="27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b/>
      <sz val="1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theme="3" tint="0.79998168889431442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11">
      <alignment horizontal="center" vertical="center" wrapText="1"/>
    </xf>
  </cellStyleXfs>
  <cellXfs count="56">
    <xf numFmtId="0" fontId="0" fillId="0" borderId="0" xfId="0"/>
    <xf numFmtId="0" fontId="18" fillId="0" borderId="0" xfId="0" applyFont="1" applyAlignment="1">
      <alignment vertical="center" wrapText="1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164" fontId="18" fillId="0" borderId="0" xfId="0" applyNumberFormat="1" applyFont="1"/>
    <xf numFmtId="10" fontId="18" fillId="0" borderId="10" xfId="1" applyNumberFormat="1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10" fontId="18" fillId="0" borderId="0" xfId="0" applyNumberFormat="1" applyFont="1"/>
    <xf numFmtId="49" fontId="18" fillId="33" borderId="10" xfId="0" applyNumberFormat="1" applyFont="1" applyFill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/>
    </xf>
    <xf numFmtId="165" fontId="18" fillId="0" borderId="10" xfId="0" applyNumberFormat="1" applyFont="1" applyBorder="1" applyAlignment="1">
      <alignment vertical="center"/>
    </xf>
    <xf numFmtId="1" fontId="18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49" fontId="18" fillId="33" borderId="12" xfId="0" applyNumberFormat="1" applyFont="1" applyFill="1" applyBorder="1" applyAlignment="1">
      <alignment horizontal="center" vertical="center"/>
    </xf>
    <xf numFmtId="4" fontId="21" fillId="0" borderId="10" xfId="0" applyNumberFormat="1" applyFont="1" applyBorder="1" applyAlignment="1">
      <alignment horizontal="center" vertical="center" wrapText="1"/>
    </xf>
    <xf numFmtId="0" fontId="23" fillId="0" borderId="0" xfId="0" applyFont="1"/>
    <xf numFmtId="0" fontId="24" fillId="0" borderId="0" xfId="0" applyFont="1"/>
    <xf numFmtId="44" fontId="18" fillId="0" borderId="10" xfId="0" applyNumberFormat="1" applyFont="1" applyBorder="1" applyAlignment="1">
      <alignment vertical="center"/>
    </xf>
    <xf numFmtId="0" fontId="0" fillId="34" borderId="0" xfId="0" applyFill="1"/>
    <xf numFmtId="0" fontId="0" fillId="0" borderId="0" xfId="0" applyAlignment="1">
      <alignment horizontal="center" vertical="center"/>
    </xf>
    <xf numFmtId="2" fontId="21" fillId="0" borderId="10" xfId="0" applyNumberFormat="1" applyFont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 vertical="center"/>
    </xf>
    <xf numFmtId="10" fontId="21" fillId="0" borderId="10" xfId="1" applyNumberFormat="1" applyFont="1" applyFill="1" applyBorder="1" applyAlignment="1">
      <alignment horizontal="center" vertical="center"/>
    </xf>
    <xf numFmtId="1" fontId="21" fillId="0" borderId="10" xfId="0" applyNumberFormat="1" applyFont="1" applyBorder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44" fontId="18" fillId="0" borderId="0" xfId="0" applyNumberFormat="1" applyFont="1" applyAlignment="1">
      <alignment vertical="center"/>
    </xf>
    <xf numFmtId="2" fontId="21" fillId="0" borderId="0" xfId="0" applyNumberFormat="1" applyFont="1" applyAlignment="1">
      <alignment horizontal="center" vertical="center"/>
    </xf>
    <xf numFmtId="10" fontId="21" fillId="0" borderId="0" xfId="1" applyNumberFormat="1" applyFont="1" applyFill="1" applyBorder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44" fontId="18" fillId="0" borderId="18" xfId="0" applyNumberFormat="1" applyFont="1" applyBorder="1" applyAlignment="1">
      <alignment vertical="center"/>
    </xf>
    <xf numFmtId="49" fontId="18" fillId="33" borderId="19" xfId="0" applyNumberFormat="1" applyFont="1" applyFill="1" applyBorder="1" applyAlignment="1">
      <alignment horizontal="center" vertical="center"/>
    </xf>
    <xf numFmtId="49" fontId="18" fillId="33" borderId="20" xfId="0" applyNumberFormat="1" applyFont="1" applyFill="1" applyBorder="1" applyAlignment="1">
      <alignment horizontal="center" vertical="center"/>
    </xf>
    <xf numFmtId="49" fontId="18" fillId="33" borderId="17" xfId="0" applyNumberFormat="1" applyFont="1" applyFill="1" applyBorder="1" applyAlignment="1">
      <alignment horizontal="center" vertical="center"/>
    </xf>
    <xf numFmtId="49" fontId="25" fillId="0" borderId="10" xfId="0" applyNumberFormat="1" applyFont="1" applyBorder="1" applyAlignment="1">
      <alignment horizontal="center" vertical="center"/>
    </xf>
    <xf numFmtId="1" fontId="18" fillId="35" borderId="10" xfId="0" applyNumberFormat="1" applyFont="1" applyFill="1" applyBorder="1" applyAlignment="1">
      <alignment horizontal="center" vertical="center"/>
    </xf>
    <xf numFmtId="49" fontId="18" fillId="35" borderId="10" xfId="0" applyNumberFormat="1" applyFont="1" applyFill="1" applyBorder="1" applyAlignment="1">
      <alignment horizontal="center" vertical="center" wrapText="1"/>
    </xf>
    <xf numFmtId="49" fontId="18" fillId="35" borderId="10" xfId="0" applyNumberFormat="1" applyFont="1" applyFill="1" applyBorder="1" applyAlignment="1">
      <alignment horizontal="center" vertical="center"/>
    </xf>
    <xf numFmtId="0" fontId="18" fillId="35" borderId="10" xfId="0" applyFont="1" applyFill="1" applyBorder="1" applyAlignment="1">
      <alignment horizontal="center" vertical="center" wrapText="1"/>
    </xf>
    <xf numFmtId="44" fontId="18" fillId="35" borderId="10" xfId="0" applyNumberFormat="1" applyFont="1" applyFill="1" applyBorder="1" applyAlignment="1">
      <alignment vertical="center"/>
    </xf>
    <xf numFmtId="165" fontId="18" fillId="35" borderId="10" xfId="0" applyNumberFormat="1" applyFont="1" applyFill="1" applyBorder="1" applyAlignment="1">
      <alignment vertical="center"/>
    </xf>
    <xf numFmtId="10" fontId="18" fillId="35" borderId="10" xfId="1" applyNumberFormat="1" applyFont="1" applyFill="1" applyBorder="1" applyAlignment="1">
      <alignment horizontal="center" vertical="center"/>
    </xf>
    <xf numFmtId="4" fontId="25" fillId="35" borderId="10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4" fontId="26" fillId="35" borderId="10" xfId="0" applyNumberFormat="1" applyFon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0" fontId="18" fillId="35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" fontId="26" fillId="0" borderId="10" xfId="0" applyNumberFormat="1" applyFont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/>
    </xf>
  </cellXfs>
  <cellStyles count="44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Obliczenia" xfId="12" builtinId="22" customBuiltin="1"/>
    <cellStyle name="Procentowy" xfId="1" builtinId="5"/>
    <cellStyle name="Styl 1" xfId="43" xr:uid="{00000000-0005-0000-0000-000025000000}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"/>
  <sheetViews>
    <sheetView showGridLines="0" tabSelected="1" view="pageBreakPreview" zoomScale="70" zoomScaleNormal="70" zoomScaleSheetLayoutView="70" workbookViewId="0">
      <selection sqref="A1:N1"/>
    </sheetView>
  </sheetViews>
  <sheetFormatPr defaultColWidth="8.75" defaultRowHeight="0" customHeight="1" zeroHeight="1"/>
  <cols>
    <col min="1" max="1" width="7.125" style="3" customWidth="1"/>
    <col min="2" max="2" width="23" style="3" customWidth="1"/>
    <col min="3" max="3" width="25.875" style="4" customWidth="1"/>
    <col min="4" max="4" width="60.125" style="4" customWidth="1"/>
    <col min="5" max="5" width="28.625" style="4" customWidth="1"/>
    <col min="6" max="6" width="19.5" style="4" customWidth="1"/>
    <col min="7" max="7" width="17.625" style="4" bestFit="1" customWidth="1"/>
    <col min="8" max="8" width="17.625" style="4" customWidth="1"/>
    <col min="9" max="9" width="19.125" style="4" customWidth="1"/>
    <col min="10" max="10" width="16.75" style="4" customWidth="1"/>
    <col min="11" max="11" width="16" style="4" customWidth="1"/>
    <col min="12" max="12" width="17.75" style="2" customWidth="1"/>
    <col min="13" max="13" width="14.125" style="2" customWidth="1"/>
    <col min="14" max="14" width="17.75" style="2" customWidth="1"/>
    <col min="15" max="15" width="17" style="2" customWidth="1"/>
    <col min="16" max="16" width="2.375" style="2" customWidth="1"/>
    <col min="17" max="17" width="19.25" style="2" customWidth="1"/>
    <col min="18" max="18" width="8.75" style="2"/>
    <col min="19" max="19" width="25.75" style="2" customWidth="1"/>
    <col min="20" max="20" width="8.75" style="2"/>
    <col min="21" max="21" width="9.375" style="2" bestFit="1" customWidth="1"/>
    <col min="22" max="23" width="9.125" style="2" bestFit="1" customWidth="1"/>
    <col min="24" max="16384" width="8.75" style="2"/>
  </cols>
  <sheetData>
    <row r="1" spans="1:17" ht="64.5" customHeigh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1"/>
    </row>
    <row r="2" spans="1:17" ht="96" customHeight="1">
      <c r="A2" s="52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4"/>
      <c r="O2" s="1"/>
    </row>
    <row r="3" spans="1:17" ht="36" customHeight="1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1"/>
    </row>
    <row r="4" spans="1:17" ht="89.25" customHeight="1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8" t="s">
        <v>13</v>
      </c>
      <c r="M4" s="8" t="s">
        <v>14</v>
      </c>
      <c r="N4" s="7" t="s">
        <v>15</v>
      </c>
      <c r="O4" s="1"/>
    </row>
    <row r="5" spans="1:17" ht="21.75" customHeight="1">
      <c r="A5" s="33" t="s">
        <v>16</v>
      </c>
      <c r="B5" s="16" t="s">
        <v>17</v>
      </c>
      <c r="C5" s="16" t="s">
        <v>18</v>
      </c>
      <c r="D5" s="16" t="s">
        <v>19</v>
      </c>
      <c r="E5" s="16" t="s">
        <v>20</v>
      </c>
      <c r="F5" s="16" t="s">
        <v>21</v>
      </c>
      <c r="G5" s="16" t="s">
        <v>22</v>
      </c>
      <c r="H5" s="16" t="s">
        <v>23</v>
      </c>
      <c r="I5" s="16" t="s">
        <v>24</v>
      </c>
      <c r="J5" s="16" t="s">
        <v>25</v>
      </c>
      <c r="K5" s="16" t="s">
        <v>26</v>
      </c>
      <c r="L5" s="10" t="s">
        <v>27</v>
      </c>
      <c r="M5" s="10" t="s">
        <v>28</v>
      </c>
      <c r="N5" s="10" t="s">
        <v>29</v>
      </c>
    </row>
    <row r="6" spans="1:17" ht="52.5" customHeight="1">
      <c r="A6" s="12" t="s">
        <v>16</v>
      </c>
      <c r="B6" s="11" t="s">
        <v>30</v>
      </c>
      <c r="C6" s="45" t="s">
        <v>31</v>
      </c>
      <c r="D6" s="15" t="s">
        <v>32</v>
      </c>
      <c r="E6" s="22" t="s">
        <v>33</v>
      </c>
      <c r="F6" s="20">
        <v>6065498.4000000004</v>
      </c>
      <c r="G6" s="20">
        <v>6065498.4000000004</v>
      </c>
      <c r="H6" s="20">
        <v>5155673.6399999997</v>
      </c>
      <c r="I6" s="20">
        <v>5155673.6399999997</v>
      </c>
      <c r="J6" s="13">
        <v>0</v>
      </c>
      <c r="K6" s="14">
        <v>33</v>
      </c>
      <c r="L6" s="6">
        <f>K6/49</f>
        <v>0.67346938775510201</v>
      </c>
      <c r="M6" s="14">
        <v>60</v>
      </c>
      <c r="N6" s="17" t="s">
        <v>34</v>
      </c>
      <c r="O6" s="9">
        <f>I6/G6</f>
        <v>0.84999999999999987</v>
      </c>
      <c r="Q6" s="5"/>
    </row>
    <row r="7" spans="1:17" ht="52.5" customHeight="1">
      <c r="A7" s="39" t="s">
        <v>17</v>
      </c>
      <c r="B7" s="38" t="s">
        <v>30</v>
      </c>
      <c r="C7" s="39" t="s">
        <v>35</v>
      </c>
      <c r="D7" s="40" t="s">
        <v>36</v>
      </c>
      <c r="E7" s="40" t="s">
        <v>37</v>
      </c>
      <c r="F7" s="41">
        <v>9153359.9800000004</v>
      </c>
      <c r="G7" s="41">
        <v>8953359.9800000004</v>
      </c>
      <c r="H7" s="42">
        <v>7610355.9800000004</v>
      </c>
      <c r="I7" s="42">
        <v>7610355.9500000002</v>
      </c>
      <c r="J7" s="42">
        <v>0</v>
      </c>
      <c r="K7" s="37">
        <v>31</v>
      </c>
      <c r="L7" s="43">
        <f t="shared" ref="L7:L10" si="0">K7/49</f>
        <v>0.63265306122448983</v>
      </c>
      <c r="M7" s="37">
        <v>60</v>
      </c>
      <c r="N7" s="46" t="s">
        <v>34</v>
      </c>
      <c r="O7" s="9">
        <f>I7/G7</f>
        <v>0.84999999631423284</v>
      </c>
      <c r="Q7" s="5"/>
    </row>
    <row r="8" spans="1:17" ht="52.5" customHeight="1">
      <c r="A8" s="12" t="s">
        <v>18</v>
      </c>
      <c r="B8" s="11" t="s">
        <v>30</v>
      </c>
      <c r="C8" s="12" t="s">
        <v>38</v>
      </c>
      <c r="D8" s="15" t="s">
        <v>39</v>
      </c>
      <c r="E8" s="49" t="s">
        <v>40</v>
      </c>
      <c r="F8" s="20">
        <v>11974712.029999999</v>
      </c>
      <c r="G8" s="20">
        <v>11969712.029999999</v>
      </c>
      <c r="H8" s="13">
        <v>10174255.16</v>
      </c>
      <c r="I8" s="13">
        <v>10174255.16</v>
      </c>
      <c r="J8" s="13">
        <v>0</v>
      </c>
      <c r="K8" s="14">
        <v>31</v>
      </c>
      <c r="L8" s="6">
        <f t="shared" si="0"/>
        <v>0.63265306122448983</v>
      </c>
      <c r="M8" s="14">
        <v>60</v>
      </c>
      <c r="N8" s="50"/>
      <c r="O8" s="9">
        <f>I8/G8</f>
        <v>0.84999999452785502</v>
      </c>
      <c r="Q8" s="5"/>
    </row>
    <row r="9" spans="1:17" ht="52.5" customHeight="1">
      <c r="A9" s="39" t="s">
        <v>19</v>
      </c>
      <c r="B9" s="38" t="s">
        <v>30</v>
      </c>
      <c r="C9" s="39" t="s">
        <v>41</v>
      </c>
      <c r="D9" s="40" t="s">
        <v>42</v>
      </c>
      <c r="E9" s="48" t="s">
        <v>43</v>
      </c>
      <c r="F9" s="41">
        <v>411398.11</v>
      </c>
      <c r="G9" s="41">
        <v>411398.11</v>
      </c>
      <c r="H9" s="42">
        <v>349688.39</v>
      </c>
      <c r="I9" s="42">
        <v>349688.39</v>
      </c>
      <c r="J9" s="42">
        <v>0</v>
      </c>
      <c r="K9" s="37">
        <v>27</v>
      </c>
      <c r="L9" s="43">
        <f t="shared" si="0"/>
        <v>0.55102040816326525</v>
      </c>
      <c r="M9" s="37">
        <v>60</v>
      </c>
      <c r="N9" s="46"/>
      <c r="O9" s="9">
        <f t="shared" ref="O9:O10" si="1">I9/G9</f>
        <v>0.84999999149242578</v>
      </c>
      <c r="Q9" s="5"/>
    </row>
    <row r="10" spans="1:17" ht="52.5" customHeight="1">
      <c r="A10" s="12" t="s">
        <v>20</v>
      </c>
      <c r="B10" s="11" t="s">
        <v>30</v>
      </c>
      <c r="C10" s="12" t="s">
        <v>44</v>
      </c>
      <c r="D10" s="15" t="s">
        <v>45</v>
      </c>
      <c r="E10" s="49" t="s">
        <v>46</v>
      </c>
      <c r="F10" s="20">
        <v>17192207.050000001</v>
      </c>
      <c r="G10" s="20">
        <v>12000000</v>
      </c>
      <c r="H10" s="13">
        <v>10200000</v>
      </c>
      <c r="I10" s="13">
        <v>10200000</v>
      </c>
      <c r="J10" s="13">
        <v>0</v>
      </c>
      <c r="K10" s="14">
        <v>25</v>
      </c>
      <c r="L10" s="6">
        <f t="shared" si="0"/>
        <v>0.51020408163265307</v>
      </c>
      <c r="M10" s="14">
        <v>60</v>
      </c>
      <c r="N10" s="50"/>
      <c r="O10" s="9">
        <f t="shared" si="1"/>
        <v>0.85</v>
      </c>
      <c r="Q10" s="5"/>
    </row>
    <row r="11" spans="1:17" ht="48" customHeight="1">
      <c r="A11" s="24" t="s">
        <v>34</v>
      </c>
      <c r="B11" s="24" t="s">
        <v>34</v>
      </c>
      <c r="C11" s="24" t="s">
        <v>34</v>
      </c>
      <c r="D11" s="24" t="s">
        <v>34</v>
      </c>
      <c r="E11" s="36" t="s">
        <v>47</v>
      </c>
      <c r="F11" s="20">
        <f>SUM(F6:F10)</f>
        <v>44797175.57</v>
      </c>
      <c r="G11" s="20">
        <f>SUM(G6:G10)</f>
        <v>39399968.519999996</v>
      </c>
      <c r="H11" s="20">
        <f>SUM(H6:H10)</f>
        <v>33489973.170000002</v>
      </c>
      <c r="I11" s="20">
        <f>SUM(I6:I10)</f>
        <v>33489973.140000001</v>
      </c>
      <c r="J11" s="20">
        <f>SUM(J6:J10)</f>
        <v>0</v>
      </c>
      <c r="K11" s="23" t="s">
        <v>34</v>
      </c>
      <c r="L11" s="25" t="s">
        <v>34</v>
      </c>
      <c r="M11" s="26" t="s">
        <v>34</v>
      </c>
      <c r="N11" s="25" t="s">
        <v>34</v>
      </c>
      <c r="O11" s="9"/>
      <c r="Q11" s="5"/>
    </row>
    <row r="12" spans="1:17" ht="46.5" customHeight="1">
      <c r="A12" s="55" t="s">
        <v>48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Q12" s="5"/>
    </row>
    <row r="13" spans="1:17" ht="89.25" customHeight="1">
      <c r="A13" s="7" t="s">
        <v>2</v>
      </c>
      <c r="B13" s="7" t="s">
        <v>3</v>
      </c>
      <c r="C13" s="7" t="s">
        <v>4</v>
      </c>
      <c r="D13" s="7" t="s">
        <v>5</v>
      </c>
      <c r="E13" s="7" t="s">
        <v>6</v>
      </c>
      <c r="F13" s="7" t="s">
        <v>7</v>
      </c>
      <c r="G13" s="7" t="s">
        <v>8</v>
      </c>
      <c r="H13" s="7" t="s">
        <v>9</v>
      </c>
      <c r="I13" s="7" t="s">
        <v>10</v>
      </c>
      <c r="J13" s="7" t="s">
        <v>11</v>
      </c>
      <c r="K13" s="7" t="s">
        <v>12</v>
      </c>
      <c r="L13" s="8" t="s">
        <v>13</v>
      </c>
      <c r="M13" s="8" t="s">
        <v>14</v>
      </c>
      <c r="N13" s="7" t="s">
        <v>15</v>
      </c>
      <c r="O13" s="1"/>
    </row>
    <row r="14" spans="1:17" ht="21.75" customHeight="1">
      <c r="A14" s="33" t="s">
        <v>16</v>
      </c>
      <c r="B14" s="34" t="s">
        <v>17</v>
      </c>
      <c r="C14" s="34" t="s">
        <v>18</v>
      </c>
      <c r="D14" s="34" t="s">
        <v>19</v>
      </c>
      <c r="E14" s="34" t="s">
        <v>20</v>
      </c>
      <c r="F14" s="34" t="s">
        <v>21</v>
      </c>
      <c r="G14" s="34" t="s">
        <v>22</v>
      </c>
      <c r="H14" s="34" t="s">
        <v>23</v>
      </c>
      <c r="I14" s="34" t="s">
        <v>24</v>
      </c>
      <c r="J14" s="34" t="s">
        <v>25</v>
      </c>
      <c r="K14" s="34" t="s">
        <v>26</v>
      </c>
      <c r="L14" s="35" t="s">
        <v>27</v>
      </c>
      <c r="M14" s="35" t="s">
        <v>28</v>
      </c>
      <c r="N14" s="35" t="s">
        <v>29</v>
      </c>
    </row>
    <row r="15" spans="1:17" ht="52.5" customHeight="1">
      <c r="A15" s="39" t="s">
        <v>21</v>
      </c>
      <c r="B15" s="38" t="s">
        <v>30</v>
      </c>
      <c r="C15" s="39" t="s">
        <v>49</v>
      </c>
      <c r="D15" s="40" t="s">
        <v>50</v>
      </c>
      <c r="E15" s="47" t="s">
        <v>51</v>
      </c>
      <c r="F15" s="41">
        <v>1444400.11</v>
      </c>
      <c r="G15" s="41">
        <v>1444400.11</v>
      </c>
      <c r="H15" s="42">
        <v>1227740.0900000001</v>
      </c>
      <c r="I15" s="41">
        <v>1227740.0900000001</v>
      </c>
      <c r="J15" s="42">
        <v>0</v>
      </c>
      <c r="K15" s="37">
        <v>19</v>
      </c>
      <c r="L15" s="43">
        <f>K15/49</f>
        <v>0.38775510204081631</v>
      </c>
      <c r="M15" s="37">
        <v>60</v>
      </c>
      <c r="N15" s="44" t="s">
        <v>72</v>
      </c>
      <c r="O15" s="9">
        <f>I15/G15</f>
        <v>0.84999999757684874</v>
      </c>
      <c r="Q15" s="5"/>
    </row>
    <row r="16" spans="1:17" ht="46.5" customHeight="1">
      <c r="A16" s="24" t="s">
        <v>34</v>
      </c>
      <c r="B16" s="24" t="s">
        <v>34</v>
      </c>
      <c r="C16" s="24" t="s">
        <v>34</v>
      </c>
      <c r="D16" s="24" t="s">
        <v>34</v>
      </c>
      <c r="E16" s="36" t="s">
        <v>47</v>
      </c>
      <c r="F16" s="32">
        <f>SUM(F15:F15)</f>
        <v>1444400.11</v>
      </c>
      <c r="G16" s="32">
        <f>SUM(G15:G15)</f>
        <v>1444400.11</v>
      </c>
      <c r="H16" s="32">
        <f>SUM(H15:H15)</f>
        <v>1227740.0900000001</v>
      </c>
      <c r="I16" s="32">
        <f>SUM(I15:I15)</f>
        <v>1227740.0900000001</v>
      </c>
      <c r="J16" s="13">
        <f>SUM(J15:J15)</f>
        <v>0</v>
      </c>
      <c r="K16" s="23" t="s">
        <v>34</v>
      </c>
      <c r="L16" s="25" t="s">
        <v>34</v>
      </c>
      <c r="M16" s="26" t="s">
        <v>34</v>
      </c>
      <c r="N16" s="25" t="s">
        <v>34</v>
      </c>
      <c r="Q16" s="5"/>
    </row>
    <row r="17" spans="1:17" ht="46.5" customHeight="1">
      <c r="A17" s="27"/>
      <c r="B17" s="27"/>
      <c r="C17" s="27"/>
      <c r="D17" s="27"/>
      <c r="E17" s="27"/>
      <c r="F17" s="28"/>
      <c r="G17" s="28"/>
      <c r="H17" s="28"/>
      <c r="I17" s="28"/>
      <c r="J17" s="28"/>
      <c r="K17" s="29"/>
      <c r="L17" s="30"/>
      <c r="M17" s="31"/>
      <c r="N17" s="30"/>
      <c r="Q17" s="5"/>
    </row>
    <row r="18" spans="1:17" ht="32.25" customHeight="1">
      <c r="A18" s="18" t="s">
        <v>52</v>
      </c>
      <c r="B18" s="19"/>
      <c r="C18" s="19"/>
      <c r="D18" s="19"/>
      <c r="E18" s="19"/>
    </row>
    <row r="19" spans="1:17" ht="32.25" customHeight="1">
      <c r="A19" s="18" t="s">
        <v>53</v>
      </c>
      <c r="B19" s="19"/>
      <c r="C19" s="19"/>
      <c r="D19" s="19"/>
      <c r="E19" s="19"/>
      <c r="F19" s="2"/>
      <c r="G19" s="2"/>
      <c r="H19" s="2"/>
      <c r="I19" s="2"/>
      <c r="J19" s="2"/>
      <c r="K19" s="2"/>
    </row>
    <row r="20" spans="1:17" ht="32.25" customHeight="1">
      <c r="A20" s="18" t="s">
        <v>54</v>
      </c>
      <c r="B20" s="19"/>
      <c r="C20" s="19"/>
      <c r="D20" s="19"/>
      <c r="E20" s="19"/>
    </row>
    <row r="21" spans="1:17" ht="53.25" hidden="1" customHeight="1"/>
    <row r="22" spans="1:17" ht="67.5" hidden="1" customHeight="1"/>
    <row r="23" spans="1:17" ht="47.25" hidden="1" customHeight="1"/>
    <row r="24" spans="1:17" ht="51" hidden="1" customHeight="1"/>
    <row r="25" spans="1:17" ht="45.75" hidden="1" customHeight="1"/>
    <row r="26" spans="1:17" ht="47.25" hidden="1" customHeight="1"/>
  </sheetData>
  <autoFilter ref="A4:N20" xr:uid="{00000000-0009-0000-0000-000000000000}"/>
  <mergeCells count="4">
    <mergeCell ref="A1:N1"/>
    <mergeCell ref="A2:N2"/>
    <mergeCell ref="A3:N3"/>
    <mergeCell ref="A12:N12"/>
  </mergeCells>
  <printOptions horizontalCentered="1"/>
  <pageMargins left="3.937007874015748E-2" right="3.937007874015748E-2" top="0.74803149606299213" bottom="0.74803149606299213" header="0.31496062992125984" footer="0.31496062992125984"/>
  <pageSetup paperSize="9" scale="40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>
      <selection activeCell="A17" sqref="A17"/>
    </sheetView>
  </sheetViews>
  <sheetFormatPr defaultRowHeight="14.25"/>
  <cols>
    <col min="1" max="1" width="25.875" customWidth="1"/>
  </cols>
  <sheetData>
    <row r="1" spans="1:1">
      <c r="A1" s="21" t="s">
        <v>55</v>
      </c>
    </row>
    <row r="2" spans="1:1">
      <c r="A2" s="21" t="s">
        <v>56</v>
      </c>
    </row>
    <row r="3" spans="1:1">
      <c r="A3" s="21" t="s">
        <v>57</v>
      </c>
    </row>
    <row r="4" spans="1:1">
      <c r="A4" s="21" t="s">
        <v>58</v>
      </c>
    </row>
    <row r="5" spans="1:1">
      <c r="A5" s="21" t="s">
        <v>59</v>
      </c>
    </row>
    <row r="6" spans="1:1">
      <c r="A6" s="21" t="s">
        <v>60</v>
      </c>
    </row>
    <row r="7" spans="1:1">
      <c r="A7" s="21" t="s">
        <v>61</v>
      </c>
    </row>
    <row r="8" spans="1:1">
      <c r="A8" s="21" t="s">
        <v>62</v>
      </c>
    </row>
    <row r="9" spans="1:1">
      <c r="A9" s="21" t="s">
        <v>63</v>
      </c>
    </row>
    <row r="10" spans="1:1">
      <c r="A10" s="21" t="s">
        <v>64</v>
      </c>
    </row>
    <row r="11" spans="1:1">
      <c r="A11" s="21" t="s">
        <v>65</v>
      </c>
    </row>
    <row r="12" spans="1:1">
      <c r="A12" s="21" t="s">
        <v>66</v>
      </c>
    </row>
    <row r="13" spans="1:1">
      <c r="A13" s="21" t="s">
        <v>67</v>
      </c>
    </row>
    <row r="14" spans="1:1">
      <c r="A14" s="21" t="s">
        <v>68</v>
      </c>
    </row>
    <row r="15" spans="1:1">
      <c r="A15" s="21" t="s">
        <v>69</v>
      </c>
    </row>
    <row r="16" spans="1:1">
      <c r="A16" s="21" t="s">
        <v>70</v>
      </c>
    </row>
    <row r="17" spans="1:1">
      <c r="A17" t="s">
        <v>71</v>
      </c>
    </row>
  </sheetData>
  <sortState xmlns:xlrd2="http://schemas.microsoft.com/office/spreadsheetml/2017/richdata2" ref="A1:A17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8" ma:contentTypeDescription="Utwórz nowy dokument." ma:contentTypeScope="" ma:versionID="87c9327cc413a803e6a85949e9e2e64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b1bb44b5628b1577e8fd3f951c63138e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C10D01-33D9-4AD1-9527-3B39F9B6A2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3143AE-FF8D-4BA3-9934-B319C890DCAD}">
  <ds:schemaRefs>
    <ds:schemaRef ds:uri="http://schemas.microsoft.com/office/2006/metadata/properties"/>
    <ds:schemaRef ds:uri="http://schemas.microsoft.com/office/infopath/2007/PartnerControls"/>
    <ds:schemaRef ds:uri="13e258df-16cb-4507-b678-b498e48e58c8"/>
    <ds:schemaRef ds:uri="153e0a85-a7de-4c25-b915-33607e7cdfca"/>
  </ds:schemaRefs>
</ds:datastoreItem>
</file>

<file path=customXml/itemProps3.xml><?xml version="1.0" encoding="utf-8"?>
<ds:datastoreItem xmlns:ds="http://schemas.openxmlformats.org/officeDocument/2006/customXml" ds:itemID="{6B6DC89F-BBB8-4E58-894B-8B9665773F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4</vt:i4>
      </vt:variant>
    </vt:vector>
  </HeadingPairs>
  <TitlesOfParts>
    <vt:vector size="6" baseType="lpstr">
      <vt:lpstr>Załącznik nr 1 2.4 (011) RMR</vt:lpstr>
      <vt:lpstr>Rewitalizacja</vt:lpstr>
      <vt:lpstr>'Załącznik nr 1 2.4 (011) RMR'!kurs</vt:lpstr>
      <vt:lpstr>'Załącznik nr 1 2.4 (011) RMR'!Obszar_wydruku</vt:lpstr>
      <vt:lpstr>rewitalizacja</vt:lpstr>
      <vt:lpstr>'Załącznik nr 1 2.4 (011) RMR'!Tytuły_wydruku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Dziakowska Hanna</cp:lastModifiedBy>
  <cp:revision/>
  <dcterms:created xsi:type="dcterms:W3CDTF">2016-04-12T10:40:23Z</dcterms:created>
  <dcterms:modified xsi:type="dcterms:W3CDTF">2024-08-16T12:29:26Z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