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zarnecka\Desktop\"/>
    </mc:Choice>
  </mc:AlternateContent>
  <bookViews>
    <workbookView xWindow="0" yWindow="0" windowWidth="28800" windowHeight="14100"/>
  </bookViews>
  <sheets>
    <sheet name="Lista_ocenionych projektów_WCAG" sheetId="4" r:id="rId1"/>
    <sheet name="Negocjajce_pkt rozstzygajace" sheetId="1" state="hidden" r:id="rId2"/>
  </sheets>
  <definedNames>
    <definedName name="_xlnm._FilterDatabase" localSheetId="0" hidden="1">'Lista_ocenionych projektów_WCAG'!#REF!</definedName>
    <definedName name="_xlnm._FilterDatabase" localSheetId="1" hidden="1">'Negocjajce_pkt rozstzygajace'!$A$4:$P$48</definedName>
    <definedName name="_xlnm.Print_Area" localSheetId="0">'Lista_ocenionych projektów_WCAG'!$A$1:$L$34</definedName>
    <definedName name="_xlnm.Print_Area" localSheetId="1">'Negocjajce_pkt rozstzygajace'!$B$3:$D$48</definedName>
  </definedNames>
  <calcPr calcId="191029"/>
</workbook>
</file>

<file path=xl/calcChain.xml><?xml version="1.0" encoding="utf-8"?>
<calcChain xmlns="http://schemas.openxmlformats.org/spreadsheetml/2006/main">
  <c r="P20" i="1" l="1"/>
  <c r="Q20" i="1" s="1"/>
  <c r="P12" i="1"/>
  <c r="Q12" i="1" s="1"/>
  <c r="P36" i="1"/>
  <c r="Q36" i="1" s="1"/>
  <c r="P22" i="1"/>
  <c r="Q22" i="1" s="1"/>
  <c r="P25" i="1"/>
  <c r="Q25" i="1" s="1"/>
  <c r="P14" i="1"/>
  <c r="Q14" i="1" s="1"/>
  <c r="P24" i="1"/>
  <c r="Q24" i="1" s="1"/>
  <c r="P34" i="1"/>
  <c r="Q34" i="1" s="1"/>
  <c r="P48" i="1"/>
  <c r="Q48" i="1" s="1"/>
  <c r="P11" i="1"/>
  <c r="Q11" i="1" s="1"/>
  <c r="P46" i="1"/>
  <c r="Q46" i="1" s="1"/>
  <c r="P23" i="1"/>
  <c r="Q23" i="1" s="1"/>
  <c r="P19" i="1"/>
  <c r="Q19" i="1" s="1"/>
  <c r="P17" i="1"/>
  <c r="Q17" i="1" s="1"/>
  <c r="P13" i="1"/>
  <c r="Q13" i="1" s="1"/>
  <c r="P41" i="1"/>
  <c r="Q41" i="1" s="1"/>
  <c r="P38" i="1"/>
  <c r="Q38" i="1" s="1"/>
  <c r="P31" i="1"/>
  <c r="Q31" i="1" s="1"/>
  <c r="P35" i="1"/>
  <c r="Q35" i="1" s="1"/>
  <c r="P33" i="1"/>
  <c r="Q33" i="1" s="1"/>
  <c r="P26" i="1"/>
  <c r="Q26" i="1" s="1"/>
  <c r="P30" i="1"/>
  <c r="Q30" i="1" s="1"/>
  <c r="P43" i="1"/>
  <c r="Q43" i="1" s="1"/>
  <c r="P44" i="1"/>
  <c r="Q44" i="1" s="1"/>
  <c r="P42" i="1"/>
  <c r="Q42" i="1" s="1"/>
  <c r="P10" i="1"/>
  <c r="Q10" i="1" s="1"/>
  <c r="P9" i="1"/>
  <c r="Q9" i="1" s="1"/>
  <c r="P15" i="1"/>
  <c r="Q15" i="1" s="1"/>
  <c r="P39" i="1"/>
  <c r="Q39" i="1" s="1"/>
  <c r="P28" i="1"/>
  <c r="Q28" i="1" s="1"/>
  <c r="P16" i="1"/>
  <c r="Q16" i="1" s="1"/>
  <c r="P18" i="1"/>
  <c r="Q18" i="1" s="1"/>
  <c r="P40" i="1"/>
  <c r="Q40" i="1" s="1"/>
  <c r="P21" i="1"/>
  <c r="Q21" i="1" s="1"/>
  <c r="P6" i="1"/>
  <c r="Q6" i="1" s="1"/>
  <c r="P45" i="1"/>
  <c r="Q45" i="1" s="1"/>
  <c r="P29" i="1"/>
  <c r="Q29" i="1" s="1"/>
  <c r="P32" i="1"/>
  <c r="Q32" i="1" s="1"/>
  <c r="P8" i="1"/>
  <c r="Q8" i="1" s="1"/>
  <c r="P7" i="1"/>
  <c r="Q7" i="1" s="1"/>
  <c r="P37" i="1"/>
  <c r="Q37" i="1" s="1"/>
  <c r="P5" i="1"/>
  <c r="Q5" i="1" s="1"/>
  <c r="P47" i="1"/>
  <c r="Q47" i="1" s="1"/>
  <c r="N50" i="1" l="1"/>
  <c r="O50" i="1" l="1"/>
  <c r="P50" i="1" s="1"/>
  <c r="Q50" i="1" s="1"/>
</calcChain>
</file>

<file path=xl/sharedStrings.xml><?xml version="1.0" encoding="utf-8"?>
<sst xmlns="http://schemas.openxmlformats.org/spreadsheetml/2006/main" count="225" uniqueCount="206">
  <si>
    <t>Informacje dotyczące Beneficjenta</t>
  </si>
  <si>
    <t>Średnia arytmetyczna z cześci D</t>
  </si>
  <si>
    <t>LP.</t>
  </si>
  <si>
    <t>Sygnatura wniosku</t>
  </si>
  <si>
    <t>Tytuł projektu</t>
  </si>
  <si>
    <t>Nazwa beneficjenta</t>
  </si>
  <si>
    <r>
      <t>średnia arytmetyczna</t>
    </r>
    <r>
      <rPr>
        <b/>
        <sz val="9"/>
        <color theme="1"/>
        <rFont val="Calibri"/>
        <family val="2"/>
        <charset val="238"/>
        <scheme val="minor"/>
      </rPr>
      <t xml:space="preserve"> 
z 3.2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</si>
  <si>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3.1 i 4.1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</si>
  <si>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4.3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</si>
  <si>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4.4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</si>
  <si>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4.5</t>
    </r>
  </si>
  <si>
    <r>
      <t xml:space="preserve">średnia arytmetyczna 
z </t>
    </r>
    <r>
      <rPr>
        <b/>
        <sz val="9"/>
        <color theme="1"/>
        <rFont val="Calibri"/>
        <family val="2"/>
        <charset val="238"/>
        <scheme val="minor"/>
      </rPr>
      <t>V</t>
    </r>
  </si>
  <si>
    <t xml:space="preserve">Średnia arytmetyczna z dwóch ocen </t>
  </si>
  <si>
    <t xml:space="preserve">Końcowa ocena projektu - suma średniej arytmetycznej i kryteriów premiujących </t>
  </si>
  <si>
    <t>Proponowna kwota dofinansowania</t>
  </si>
  <si>
    <t>1.</t>
  </si>
  <si>
    <t>POWR.01.02.01-14-0001/20</t>
  </si>
  <si>
    <t>Staż na dobry początek!</t>
  </si>
  <si>
    <t>Polskie Centrum Edukacji Tomasz Marciniak spółka jawna</t>
  </si>
  <si>
    <t>2.</t>
  </si>
  <si>
    <t>POWR.01.02.01-14-0002/20</t>
  </si>
  <si>
    <t>Zmieniaj się zawodowo z POWEREM</t>
  </si>
  <si>
    <t>Carga Sp. z o.o.</t>
  </si>
  <si>
    <t>3.</t>
  </si>
  <si>
    <t>POWR.01.02.01-14-0004/20</t>
  </si>
  <si>
    <t xml:space="preserve">Zaprojektuj swoją zmianę zawodową </t>
  </si>
  <si>
    <t xml:space="preserve">ICT Artur Olesiński </t>
  </si>
  <si>
    <t>4.</t>
  </si>
  <si>
    <t>POWR.01.02.01-14-0005/20</t>
  </si>
  <si>
    <t>Zmień zatrudnienie na lepsze</t>
  </si>
  <si>
    <t>KALATEA SPÓŁKA Z OGRANICZONĄ ODPOWIEDZIALNOŚCIĄ</t>
  </si>
  <si>
    <t>5.</t>
  </si>
  <si>
    <t>POWR.01.02.01-14-0006/20</t>
  </si>
  <si>
    <t xml:space="preserve">Młody zawodowo spełniony </t>
  </si>
  <si>
    <t xml:space="preserve">KALATEA SPÓŁKA Z OGRANICZONĄ ODPOWIEDZIALNOŚCIĄ </t>
  </si>
  <si>
    <t>6.</t>
  </si>
  <si>
    <t>POWR.01.02.01-14-0008/20</t>
  </si>
  <si>
    <t>Obierz kierunek na zatrudnienie</t>
  </si>
  <si>
    <t>8.</t>
  </si>
  <si>
    <t>POWR.01.02.01-14-0013/20</t>
  </si>
  <si>
    <t>Ster na zatrudnienie!</t>
  </si>
  <si>
    <t>Szkolny Związek Sportowy</t>
  </si>
  <si>
    <t>9.</t>
  </si>
  <si>
    <t>POWR.01.02.01-14-0014/20</t>
  </si>
  <si>
    <t xml:space="preserve">Czas na rozwój, czas na zmianę </t>
  </si>
  <si>
    <t xml:space="preserve">Szkolny Związek Sportowy </t>
  </si>
  <si>
    <t>10.</t>
  </si>
  <si>
    <t>POWR.01.02.01-14-0015/20</t>
  </si>
  <si>
    <t>Aktywni na mazowieckim rynku pracy</t>
  </si>
  <si>
    <t>MDDP spółka akcyjna Akademia Biznesu sp. k.</t>
  </si>
  <si>
    <t>11.</t>
  </si>
  <si>
    <t>POWR.01.02.01-14-0016/20</t>
  </si>
  <si>
    <t xml:space="preserve">Z POWEREM na Mazowszu </t>
  </si>
  <si>
    <t xml:space="preserve">CITYSCHOOL SPÓŁKA Z OGRANICZONĄ ODPOWIEDZIALNOŚCIĄ </t>
  </si>
  <si>
    <t>12.</t>
  </si>
  <si>
    <t>POWR.01.02.01-14-0017/20</t>
  </si>
  <si>
    <t xml:space="preserve">Lepsza przyszłość </t>
  </si>
  <si>
    <t xml:space="preserve">Związek Młodzieży Wiejskiej </t>
  </si>
  <si>
    <t>13.</t>
  </si>
  <si>
    <t>POWR.01.02.01-14-0018/20</t>
  </si>
  <si>
    <t>Krok w przód - AKTYWNOŚĆ!</t>
  </si>
  <si>
    <t>MB Partner spółka z ograniczoną odpowiedzialnością spółka komandytowa</t>
  </si>
  <si>
    <t>14.</t>
  </si>
  <si>
    <t>POWR.01.02.01-14-0019/20</t>
  </si>
  <si>
    <t xml:space="preserve">Postaw na zmiany z POWERem </t>
  </si>
  <si>
    <t>7 CUBES sp. z o.o.</t>
  </si>
  <si>
    <t>16.</t>
  </si>
  <si>
    <t>POWR.01.02.01-14-0021/20</t>
  </si>
  <si>
    <t xml:space="preserve">POWER dla Młodych na Mazowszu </t>
  </si>
  <si>
    <t xml:space="preserve">SEMIUS sp. z o.o. </t>
  </si>
  <si>
    <t>18.</t>
  </si>
  <si>
    <t>POWR.01.02.01-14-0023/20</t>
  </si>
  <si>
    <t>Młodzież na mazowieckim rynku pracy</t>
  </si>
  <si>
    <t>CITYSCHOOL SPÓŁKA Z OGRANICZONĄ ODPOWIEDZIALNOŚCIĄ</t>
  </si>
  <si>
    <t>19.</t>
  </si>
  <si>
    <t>POWR.01.02.01-14-0024/20</t>
  </si>
  <si>
    <t xml:space="preserve">Młodzi Liderzy Zmiany </t>
  </si>
  <si>
    <t>FUNDACJA AKADEMIA KOMPETENCJI EUROPEJSKICH</t>
  </si>
  <si>
    <t>23.</t>
  </si>
  <si>
    <t>POWR.01.02.01-14-0028/20</t>
  </si>
  <si>
    <t>Twoja Szansa na Lepszą Przyszłość!</t>
  </si>
  <si>
    <t>24.</t>
  </si>
  <si>
    <t>POWR.01.02.01-14-0029/20</t>
  </si>
  <si>
    <t>Z POWERem do pracy</t>
  </si>
  <si>
    <t>Atlas Work Sp. z o.o.</t>
  </si>
  <si>
    <t>25.</t>
  </si>
  <si>
    <t>POWR.01.02.01-14-0030/20</t>
  </si>
  <si>
    <t>Zawodowa reGeneracja młodych w powiecie przasnyskim</t>
  </si>
  <si>
    <t>Fundacja edukacyjno-sportowa reGeneracja</t>
  </si>
  <si>
    <t>26.</t>
  </si>
  <si>
    <t>POWR.01.02.01-14-0031/20</t>
  </si>
  <si>
    <t>Zawodowa reGeneracja młodych w powiecie ciechanowskim</t>
  </si>
  <si>
    <t>27.</t>
  </si>
  <si>
    <t>POWR.01.02.01-14-0032/20</t>
  </si>
  <si>
    <t>Przyszłość z POWERem</t>
  </si>
  <si>
    <t>SEMIUS sp. z o.o.</t>
  </si>
  <si>
    <t>33.</t>
  </si>
  <si>
    <t>POWR.01.02.01-14-0038/20</t>
  </si>
  <si>
    <t>Kierunek -&gt; POWER</t>
  </si>
  <si>
    <t>Custom Media Group Agnieszka Kędzierska</t>
  </si>
  <si>
    <t>34.</t>
  </si>
  <si>
    <t>POWR.01.02.01-14-0039/20</t>
  </si>
  <si>
    <t>Przez życie z POWERem</t>
  </si>
  <si>
    <t>35.</t>
  </si>
  <si>
    <t>POWR.01.02.01-14-0040/20</t>
  </si>
  <si>
    <t>Szansa dla młodych na Mazowszu</t>
  </si>
  <si>
    <t>KLS Partners spółka z ograniczoną odpowiedzialnością</t>
  </si>
  <si>
    <t>37.</t>
  </si>
  <si>
    <t>POWR.01.02.01-14-0042/20</t>
  </si>
  <si>
    <t>Mazowieckie stawia na młodych!</t>
  </si>
  <si>
    <t>Spółdzielnia Socjalna PIERROT&amp;RÓŻA</t>
  </si>
  <si>
    <t>38.</t>
  </si>
  <si>
    <t>POWR.01.02.01-14-0043/20</t>
  </si>
  <si>
    <t>Mazowieckie Aktywizuje!</t>
  </si>
  <si>
    <t>Radomskie Stowarzyszenie Romów "Romano Waśt" (Pomocna Dłoń)</t>
  </si>
  <si>
    <t>39.</t>
  </si>
  <si>
    <t>POWR.01.02.01-14-0044/20</t>
  </si>
  <si>
    <t>Z POWEREM na START</t>
  </si>
  <si>
    <t>40.</t>
  </si>
  <si>
    <t>POWR.01.02.01-14-0045/20</t>
  </si>
  <si>
    <t>Szansa dla Młodych z POWER-em</t>
  </si>
  <si>
    <t>Zakład Doskonalenia Zawodowego w Płocku</t>
  </si>
  <si>
    <t>41.</t>
  </si>
  <si>
    <t>POWR.01.02.01-14-0046/20</t>
  </si>
  <si>
    <t>Mam POWER!</t>
  </si>
  <si>
    <t>Asesor Ewaluacja i Rozwój Balcerzak Sławomir</t>
  </si>
  <si>
    <t>42.</t>
  </si>
  <si>
    <t>POWR.01.02.01-14-0047/20</t>
  </si>
  <si>
    <t xml:space="preserve"> Z POWER-em zbuduj własną ścieżkę kariery</t>
  </si>
  <si>
    <t>POLBI Sp. z o.o.</t>
  </si>
  <si>
    <t>43.</t>
  </si>
  <si>
    <t>POWR.01.02.01-14-0048/20</t>
  </si>
  <si>
    <t>Z POWER-em w przyszłość</t>
  </si>
  <si>
    <t>Fundacja po DRUGIE</t>
  </si>
  <si>
    <t>47.</t>
  </si>
  <si>
    <t>POWR.01.02.01-14-0052/20</t>
  </si>
  <si>
    <t>Rozwój zawodowych szans</t>
  </si>
  <si>
    <t>49.</t>
  </si>
  <si>
    <t>POWR.01.02.01-14-0054/20</t>
  </si>
  <si>
    <t>Zatrudnienie dla młodych !</t>
  </si>
  <si>
    <t>Przedsiębiorstwo Produkcyjno Usługowo Szkoleniowe "KMP" Marcin Piotrowski</t>
  </si>
  <si>
    <t>50.</t>
  </si>
  <si>
    <t>POWR.01.02.01-14-0055/20</t>
  </si>
  <si>
    <t>Z zatrudnieniem w przyszłość!</t>
  </si>
  <si>
    <t>Centrum Innowacji i Społecznej Ekonomii</t>
  </si>
  <si>
    <t>51.</t>
  </si>
  <si>
    <t>POWR.01.02.01-14-0056/20</t>
  </si>
  <si>
    <t>Młodzi na start ! Aktywizacja zawodowo - edukacyjna mieszkańców M. Radomia i subregionu radomskiego</t>
  </si>
  <si>
    <t>Stowarzyszenie "Radomskie Centrum Przedsiębiorczości"</t>
  </si>
  <si>
    <t>53.</t>
  </si>
  <si>
    <t>POWR.01.02.01-14-0058/20</t>
  </si>
  <si>
    <t>Nowe wyzwania!</t>
  </si>
  <si>
    <t>PIOTR MATYSIAK "EL TRANS"</t>
  </si>
  <si>
    <t>54.</t>
  </si>
  <si>
    <t>POWR.01.02.01-14-0059/20</t>
  </si>
  <si>
    <t>Perspektywa na lepszą przyszłość</t>
  </si>
  <si>
    <t>55.</t>
  </si>
  <si>
    <t>POWR.01.02.01-14-0060/20</t>
  </si>
  <si>
    <t>Dajemy młodym szansę wejścia na rynek pracy</t>
  </si>
  <si>
    <t>Fundacja Razem</t>
  </si>
  <si>
    <t>56.</t>
  </si>
  <si>
    <t>POWR.01.02.01-14-0061/20</t>
  </si>
  <si>
    <t>Z POWER'em na rynek pracy!</t>
  </si>
  <si>
    <t>57.</t>
  </si>
  <si>
    <t>POWR.01.02.01-14-0062/20</t>
  </si>
  <si>
    <t>Mazowiecki Akcelerator Startu Zawodowego 2.0</t>
  </si>
  <si>
    <t>Certes sp. z o.o.</t>
  </si>
  <si>
    <t>58.</t>
  </si>
  <si>
    <t>POWR.01.02.01-14-0063/20</t>
  </si>
  <si>
    <t>Praca dla młodych !</t>
  </si>
  <si>
    <t>Fundacja Rozwoju i Innowacji WIR</t>
  </si>
  <si>
    <t>59.</t>
  </si>
  <si>
    <t>POWR.01.02.01-14-0064/20</t>
  </si>
  <si>
    <t>Praca dla młodych w Ostrołęce</t>
  </si>
  <si>
    <t>60.</t>
  </si>
  <si>
    <t>POWR.01.02.01-14-0065/20</t>
  </si>
  <si>
    <t xml:space="preserve">Aktywność zawodowa drogą do sukcesu! </t>
  </si>
  <si>
    <t>Całkowita wartość projektu</t>
  </si>
  <si>
    <t>łącznie</t>
  </si>
  <si>
    <t>w/w</t>
  </si>
  <si>
    <t>kryteria rozstrzygające</t>
  </si>
  <si>
    <r>
      <t xml:space="preserve">średnia arytmetyczna z </t>
    </r>
    <r>
      <rPr>
        <b/>
        <sz val="9"/>
        <rFont val="Calibri"/>
        <family val="2"/>
        <charset val="238"/>
        <scheme val="minor"/>
      </rPr>
      <t>3.1.2</t>
    </r>
  </si>
  <si>
    <t>Liczba uzyskanych punktów</t>
  </si>
  <si>
    <t>Wynik oceny</t>
  </si>
  <si>
    <t>-</t>
  </si>
  <si>
    <t>wybrany do dofinansowania</t>
  </si>
  <si>
    <t>oceniony negatywnie</t>
  </si>
  <si>
    <t>Projekty wybrane do dofinansowania</t>
  </si>
  <si>
    <t>Projekty ocenione negatywnie</t>
  </si>
  <si>
    <t>Lista ocenionych projektów w ramach naboru FEMA.06.03-IP.02_005/23 w ramach Programu Fundusze Europejskie dla Mazowsza 2021-2027 
Priorytet VI Fundusze Europejskie dla aktywnego zawodowo Mazowsza
Działanie 6.3 – Nowoczesne, regionalne służby zatrudnienia 
region Mazowiecki regionalny</t>
  </si>
  <si>
    <t>Lp.</t>
  </si>
  <si>
    <t>FEMA.06.03-IP.02-0153/23</t>
  </si>
  <si>
    <t>Nowocześni MY</t>
  </si>
  <si>
    <t>Nowoczesny Urząd Pracy</t>
  </si>
  <si>
    <t>Powiat pułtuski/Powiatowy Urząd Pracy w Pułtusku</t>
  </si>
  <si>
    <t>Powiatowy Urząd Pracy w Radomiu</t>
  </si>
  <si>
    <t>FEMA.06.03-IP.02-014A/23</t>
  </si>
  <si>
    <t>Instytucja Organizująca Nabór</t>
  </si>
  <si>
    <t>Wnioskowane dofinansowanie (UE)</t>
  </si>
  <si>
    <t>Wnioskowane dofinansowanie (BP)</t>
  </si>
  <si>
    <t>Nazwa wnioskodawcy</t>
  </si>
  <si>
    <t>Wartość projektu ogółem</t>
  </si>
  <si>
    <t>Wojewódzki Urząd Pracy w Warszawie</t>
  </si>
  <si>
    <t>Wydatki kwalifikowalne</t>
  </si>
  <si>
    <t>Wnioskowane dofinansowanie ogółem (UE+BP)</t>
  </si>
  <si>
    <t>Załącznik do uchwały nr 95/464/24 Zarządu Województwa Mazowieckiego z dnia 9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</si>
</sst>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0.0000%"/>
  </numFmts>
  <fonts count="30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EE1BF"/>
        <bgColor indexed="64"/>
      </patternFill>
    </fill>
    <fill>
      <patternFill patternType="solid">
        <fgColor rgb="FFC5DEC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8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1" fillId="0" borderId="0"/>
    <xf numFmtId="0" fontId="29" fillId="17" borderId="43" applyFont="0">
      <alignment horizontal="center" wrapText="1" readingOrder="1"/>
    </xf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12" fillId="0" borderId="0" xfId="0" applyFont="1" applyAlignment="1">
      <alignment horizontal="right" vertical="center"/>
    </xf>
    <xf numFmtId="0" fontId="12" fillId="0" borderId="0" xfId="0" applyFont="1" applyProtection="1"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/>
    <xf numFmtId="0" fontId="15" fillId="8" borderId="7" xfId="0" applyFont="1" applyFill="1" applyBorder="1" applyAlignment="1" applyProtection="1">
      <alignment horizontal="center" vertical="center" wrapText="1"/>
      <protection locked="0"/>
    </xf>
    <xf numFmtId="0" fontId="15" fillId="9" borderId="7" xfId="0" applyFont="1" applyFill="1" applyBorder="1" applyAlignment="1" applyProtection="1">
      <alignment horizontal="center" vertical="center" wrapText="1"/>
      <protection locked="0"/>
    </xf>
    <xf numFmtId="0" fontId="12" fillId="10" borderId="11" xfId="0" applyFont="1" applyFill="1" applyBorder="1" applyAlignment="1" applyProtection="1">
      <alignment horizontal="center" vertical="center" wrapText="1"/>
      <protection locked="0"/>
    </xf>
    <xf numFmtId="0" fontId="13" fillId="11" borderId="11" xfId="0" applyFont="1" applyFill="1" applyBorder="1" applyAlignment="1" applyProtection="1">
      <alignment horizontal="center" vertical="center" wrapText="1"/>
      <protection locked="0"/>
    </xf>
    <xf numFmtId="0" fontId="13" fillId="12" borderId="11" xfId="0" applyFont="1" applyFill="1" applyBorder="1" applyAlignment="1" applyProtection="1">
      <alignment horizontal="center" vertical="center" wrapText="1"/>
      <protection locked="0"/>
    </xf>
    <xf numFmtId="0" fontId="13" fillId="13" borderId="0" xfId="0" applyFont="1" applyFill="1" applyAlignment="1" applyProtection="1">
      <alignment horizontal="center" vertical="center" wrapText="1"/>
      <protection locked="0"/>
    </xf>
    <xf numFmtId="44" fontId="6" fillId="0" borderId="15" xfId="1" applyFont="1" applyBorder="1" applyAlignment="1" applyProtection="1">
      <alignment horizontal="center" vertical="center"/>
      <protection locked="0"/>
    </xf>
    <xf numFmtId="44" fontId="6" fillId="0" borderId="19" xfId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44" fontId="6" fillId="0" borderId="22" xfId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vertical="center" wrapText="1"/>
    </xf>
    <xf numFmtId="44" fontId="13" fillId="13" borderId="9" xfId="1" applyFont="1" applyFill="1" applyBorder="1" applyAlignment="1" applyProtection="1">
      <alignment horizontal="center" vertical="center" wrapText="1"/>
      <protection locked="0"/>
    </xf>
    <xf numFmtId="44" fontId="13" fillId="13" borderId="16" xfId="1" applyFont="1" applyFill="1" applyBorder="1" applyAlignment="1" applyProtection="1">
      <alignment horizontal="center" vertical="center" wrapText="1"/>
      <protection locked="0"/>
    </xf>
    <xf numFmtId="44" fontId="12" fillId="0" borderId="0" xfId="1" applyFont="1" applyAlignment="1" applyProtection="1">
      <alignment horizontal="right" vertical="center"/>
      <protection locked="0"/>
    </xf>
    <xf numFmtId="44" fontId="14" fillId="6" borderId="5" xfId="1" applyFont="1" applyFill="1" applyBorder="1" applyAlignment="1" applyProtection="1">
      <alignment horizontal="right" vertical="center" wrapText="1"/>
      <protection locked="0"/>
    </xf>
    <xf numFmtId="44" fontId="14" fillId="6" borderId="0" xfId="1" applyFont="1" applyFill="1" applyBorder="1" applyAlignment="1" applyProtection="1">
      <alignment horizontal="right" vertical="center" wrapText="1"/>
      <protection locked="0"/>
    </xf>
    <xf numFmtId="44" fontId="6" fillId="0" borderId="14" xfId="1" applyFont="1" applyBorder="1" applyAlignment="1" applyProtection="1">
      <alignment horizontal="right" vertical="center"/>
      <protection locked="0"/>
    </xf>
    <xf numFmtId="44" fontId="6" fillId="0" borderId="24" xfId="1" applyFont="1" applyBorder="1" applyAlignment="1" applyProtection="1">
      <alignment horizontal="right" vertical="center"/>
      <protection locked="0"/>
    </xf>
    <xf numFmtId="44" fontId="6" fillId="0" borderId="18" xfId="1" applyFont="1" applyBorder="1" applyAlignment="1" applyProtection="1">
      <alignment horizontal="right" vertical="center"/>
      <protection locked="0"/>
    </xf>
    <xf numFmtId="44" fontId="6" fillId="0" borderId="26" xfId="1" applyFont="1" applyBorder="1" applyAlignment="1" applyProtection="1">
      <alignment horizontal="right" vertical="center"/>
      <protection locked="0"/>
    </xf>
    <xf numFmtId="44" fontId="6" fillId="0" borderId="21" xfId="1" applyFont="1" applyBorder="1" applyAlignment="1" applyProtection="1">
      <alignment horizontal="right" vertical="center"/>
      <protection locked="0"/>
    </xf>
    <xf numFmtId="44" fontId="6" fillId="0" borderId="27" xfId="1" applyFont="1" applyBorder="1" applyAlignment="1" applyProtection="1">
      <alignment horizontal="right" vertical="center"/>
      <protection locked="0"/>
    </xf>
    <xf numFmtId="8" fontId="6" fillId="0" borderId="24" xfId="1" applyNumberFormat="1" applyFont="1" applyBorder="1" applyAlignment="1" applyProtection="1">
      <alignment horizontal="right" vertical="center"/>
      <protection locked="0"/>
    </xf>
    <xf numFmtId="0" fontId="12" fillId="0" borderId="8" xfId="0" applyFont="1" applyBorder="1" applyAlignment="1">
      <alignment horizontal="center" vertical="center"/>
    </xf>
    <xf numFmtId="44" fontId="6" fillId="0" borderId="16" xfId="1" applyFont="1" applyBorder="1" applyAlignment="1" applyProtection="1">
      <alignment horizontal="right" vertical="center"/>
      <protection locked="0"/>
    </xf>
    <xf numFmtId="44" fontId="6" fillId="0" borderId="20" xfId="1" applyFont="1" applyBorder="1" applyAlignment="1" applyProtection="1">
      <alignment horizontal="right" vertical="center"/>
      <protection locked="0"/>
    </xf>
    <xf numFmtId="9" fontId="12" fillId="0" borderId="0" xfId="2" applyFont="1" applyAlignment="1" applyProtection="1">
      <alignment horizontal="right" vertical="center"/>
      <protection locked="0"/>
    </xf>
    <xf numFmtId="44" fontId="21" fillId="0" borderId="14" xfId="1" applyFont="1" applyBorder="1" applyAlignment="1" applyProtection="1">
      <alignment horizontal="right" vertical="center"/>
      <protection locked="0"/>
    </xf>
    <xf numFmtId="44" fontId="21" fillId="0" borderId="24" xfId="1" applyFont="1" applyBorder="1" applyAlignment="1" applyProtection="1">
      <alignment horizontal="right" vertical="center"/>
      <protection locked="0"/>
    </xf>
    <xf numFmtId="44" fontId="6" fillId="0" borderId="17" xfId="1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44" fontId="14" fillId="0" borderId="0" xfId="1" applyFont="1" applyAlignment="1" applyProtection="1">
      <alignment horizontal="right" vertical="center"/>
      <protection locked="0"/>
    </xf>
    <xf numFmtId="44" fontId="14" fillId="0" borderId="6" xfId="1" applyFont="1" applyBorder="1" applyAlignment="1" applyProtection="1">
      <alignment horizontal="right" vertical="center"/>
      <protection locked="0"/>
    </xf>
    <xf numFmtId="44" fontId="14" fillId="0" borderId="6" xfId="0" applyNumberFormat="1" applyFont="1" applyBorder="1" applyProtection="1">
      <protection locked="0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10" fontId="17" fillId="0" borderId="0" xfId="2" applyNumberFormat="1" applyFont="1" applyAlignment="1" applyProtection="1">
      <alignment vertical="center"/>
      <protection locked="0"/>
    </xf>
    <xf numFmtId="10" fontId="22" fillId="0" borderId="0" xfId="2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6" fontId="17" fillId="0" borderId="6" xfId="2" applyNumberFormat="1" applyFont="1" applyBorder="1" applyAlignment="1" applyProtection="1">
      <alignment vertical="center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16" borderId="10" xfId="0" applyFont="1" applyFill="1" applyBorder="1" applyAlignment="1">
      <alignment vertical="center" wrapText="1"/>
    </xf>
    <xf numFmtId="0" fontId="13" fillId="16" borderId="10" xfId="0" applyFont="1" applyFill="1" applyBorder="1" applyAlignment="1">
      <alignment vertical="center" wrapText="1"/>
    </xf>
    <xf numFmtId="0" fontId="13" fillId="16" borderId="10" xfId="4" applyFont="1" applyFill="1" applyBorder="1" applyAlignment="1" applyProtection="1">
      <alignment vertical="center" wrapText="1"/>
    </xf>
    <xf numFmtId="0" fontId="13" fillId="16" borderId="16" xfId="4" applyFont="1" applyFill="1" applyBorder="1" applyAlignment="1" applyProtection="1">
      <alignment vertical="center" wrapText="1"/>
    </xf>
    <xf numFmtId="17" fontId="12" fillId="16" borderId="10" xfId="4" quotePrefix="1" applyNumberFormat="1" applyFont="1" applyFill="1" applyBorder="1" applyAlignment="1" applyProtection="1">
      <alignment vertical="center" wrapText="1"/>
    </xf>
    <xf numFmtId="17" fontId="12" fillId="16" borderId="16" xfId="4" quotePrefix="1" applyNumberFormat="1" applyFont="1" applyFill="1" applyBorder="1" applyAlignment="1" applyProtection="1">
      <alignment vertical="center" wrapText="1"/>
    </xf>
    <xf numFmtId="165" fontId="6" fillId="14" borderId="10" xfId="4" applyNumberFormat="1" applyFont="1" applyFill="1" applyBorder="1" applyAlignment="1" applyProtection="1">
      <alignment vertical="center" wrapText="1"/>
    </xf>
    <xf numFmtId="165" fontId="6" fillId="14" borderId="16" xfId="4" applyNumberFormat="1" applyFont="1" applyFill="1" applyBorder="1" applyAlignment="1" applyProtection="1">
      <alignment vertical="center" wrapText="1"/>
    </xf>
    <xf numFmtId="0" fontId="12" fillId="16" borderId="10" xfId="4" applyFont="1" applyFill="1" applyBorder="1" applyAlignment="1" applyProtection="1">
      <alignment vertical="center" wrapText="1"/>
    </xf>
    <xf numFmtId="0" fontId="13" fillId="16" borderId="10" xfId="4" quotePrefix="1" applyFont="1" applyFill="1" applyBorder="1" applyAlignment="1" applyProtection="1">
      <alignment vertical="center" wrapText="1"/>
    </xf>
    <xf numFmtId="17" fontId="12" fillId="16" borderId="7" xfId="4" quotePrefix="1" applyNumberFormat="1" applyFont="1" applyFill="1" applyBorder="1" applyAlignment="1" applyProtection="1">
      <alignment vertical="center" wrapText="1"/>
    </xf>
    <xf numFmtId="0" fontId="13" fillId="16" borderId="7" xfId="4" applyFont="1" applyFill="1" applyBorder="1" applyAlignment="1" applyProtection="1">
      <alignment vertical="center" wrapText="1"/>
    </xf>
    <xf numFmtId="0" fontId="12" fillId="16" borderId="7" xfId="4" applyFont="1" applyFill="1" applyBorder="1" applyAlignment="1" applyProtection="1">
      <alignment vertical="center" wrapText="1"/>
    </xf>
    <xf numFmtId="0" fontId="13" fillId="16" borderId="7" xfId="4" quotePrefix="1" applyFont="1" applyFill="1" applyBorder="1" applyAlignment="1" applyProtection="1">
      <alignment vertical="center" wrapText="1"/>
    </xf>
    <xf numFmtId="0" fontId="14" fillId="12" borderId="10" xfId="4" applyNumberFormat="1" applyFont="1" applyFill="1" applyBorder="1" applyAlignment="1" applyProtection="1">
      <alignment vertical="center" wrapText="1"/>
    </xf>
    <xf numFmtId="0" fontId="14" fillId="12" borderId="16" xfId="4" applyNumberFormat="1" applyFont="1" applyFill="1" applyBorder="1" applyAlignment="1" applyProtection="1">
      <alignment vertical="center" wrapText="1"/>
    </xf>
    <xf numFmtId="165" fontId="10" fillId="11" borderId="10" xfId="0" applyNumberFormat="1" applyFont="1" applyFill="1" applyBorder="1" applyAlignment="1" applyProtection="1">
      <alignment vertical="center"/>
      <protection locked="0"/>
    </xf>
    <xf numFmtId="165" fontId="10" fillId="11" borderId="16" xfId="0" applyNumberFormat="1" applyFont="1" applyFill="1" applyBorder="1" applyAlignment="1" applyProtection="1">
      <alignment vertical="center"/>
      <protection locked="0"/>
    </xf>
    <xf numFmtId="0" fontId="14" fillId="12" borderId="7" xfId="4" applyNumberFormat="1" applyFont="1" applyFill="1" applyBorder="1" applyAlignment="1" applyProtection="1">
      <alignment vertical="center" wrapText="1"/>
    </xf>
    <xf numFmtId="165" fontId="10" fillId="11" borderId="7" xfId="0" applyNumberFormat="1" applyFont="1" applyFill="1" applyBorder="1" applyAlignment="1" applyProtection="1">
      <alignment vertical="center"/>
      <protection locked="0"/>
    </xf>
    <xf numFmtId="165" fontId="6" fillId="14" borderId="7" xfId="4" applyNumberFormat="1" applyFont="1" applyFill="1" applyBorder="1" applyAlignment="1" applyProtection="1">
      <alignment vertical="center" wrapText="1"/>
    </xf>
    <xf numFmtId="17" fontId="13" fillId="16" borderId="10" xfId="4" quotePrefix="1" applyNumberFormat="1" applyFont="1" applyFill="1" applyBorder="1" applyAlignment="1" applyProtection="1">
      <alignment vertical="center" wrapText="1"/>
    </xf>
    <xf numFmtId="17" fontId="13" fillId="16" borderId="16" xfId="4" quotePrefix="1" applyNumberFormat="1" applyFont="1" applyFill="1" applyBorder="1" applyAlignment="1" applyProtection="1">
      <alignment vertical="center" wrapText="1"/>
    </xf>
    <xf numFmtId="17" fontId="13" fillId="16" borderId="7" xfId="4" quotePrefix="1" applyNumberFormat="1" applyFont="1" applyFill="1" applyBorder="1" applyAlignment="1" applyProtection="1">
      <alignment vertical="center" wrapText="1"/>
    </xf>
    <xf numFmtId="0" fontId="9" fillId="7" borderId="2" xfId="0" applyFont="1" applyFill="1" applyBorder="1" applyAlignment="1" applyProtection="1">
      <alignment vertical="center" wrapText="1"/>
      <protection locked="0"/>
    </xf>
    <xf numFmtId="0" fontId="9" fillId="7" borderId="3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0" fontId="13" fillId="4" borderId="3" xfId="0" applyFont="1" applyFill="1" applyBorder="1" applyAlignment="1" applyProtection="1">
      <alignment vertical="center"/>
      <protection locked="0"/>
    </xf>
    <xf numFmtId="0" fontId="13" fillId="5" borderId="1" xfId="0" applyFont="1" applyFill="1" applyBorder="1" applyAlignment="1" applyProtection="1">
      <alignment vertical="center"/>
      <protection locked="0"/>
    </xf>
    <xf numFmtId="0" fontId="12" fillId="0" borderId="13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16" fillId="0" borderId="0" xfId="0" applyFont="1" applyProtection="1">
      <protection locked="0"/>
    </xf>
    <xf numFmtId="0" fontId="24" fillId="8" borderId="2" xfId="0" applyFont="1" applyFill="1" applyBorder="1" applyAlignment="1" applyProtection="1">
      <alignment vertical="center" wrapText="1"/>
      <protection locked="0"/>
    </xf>
    <xf numFmtId="0" fontId="16" fillId="8" borderId="11" xfId="0" applyFont="1" applyFill="1" applyBorder="1" applyAlignment="1" applyProtection="1">
      <alignment horizontal="center" vertical="center" wrapText="1"/>
      <protection locked="0"/>
    </xf>
    <xf numFmtId="165" fontId="25" fillId="8" borderId="10" xfId="4" applyNumberFormat="1" applyFont="1" applyFill="1" applyBorder="1" applyAlignment="1" applyProtection="1">
      <alignment vertical="center" wrapText="1"/>
    </xf>
    <xf numFmtId="165" fontId="25" fillId="8" borderId="7" xfId="4" applyNumberFormat="1" applyFont="1" applyFill="1" applyBorder="1" applyAlignment="1" applyProtection="1">
      <alignment vertical="center" wrapText="1"/>
    </xf>
    <xf numFmtId="165" fontId="25" fillId="8" borderId="16" xfId="4" applyNumberFormat="1" applyFont="1" applyFill="1" applyBorder="1" applyAlignment="1" applyProtection="1">
      <alignment vertical="center" wrapText="1"/>
    </xf>
    <xf numFmtId="0" fontId="15" fillId="8" borderId="3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12" fillId="16" borderId="7" xfId="0" applyFont="1" applyFill="1" applyBorder="1" applyAlignment="1">
      <alignment vertical="center" wrapText="1"/>
    </xf>
    <xf numFmtId="0" fontId="13" fillId="16" borderId="7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4" fontId="13" fillId="16" borderId="30" xfId="4" quotePrefix="1" applyNumberFormat="1" applyFont="1" applyFill="1" applyBorder="1" applyAlignment="1" applyProtection="1">
      <alignment vertical="center" wrapText="1"/>
    </xf>
    <xf numFmtId="14" fontId="12" fillId="16" borderId="30" xfId="4" quotePrefix="1" applyNumberFormat="1" applyFont="1" applyFill="1" applyBorder="1" applyAlignment="1" applyProtection="1">
      <alignment vertical="center" wrapText="1"/>
    </xf>
    <xf numFmtId="165" fontId="6" fillId="14" borderId="30" xfId="4" applyNumberFormat="1" applyFont="1" applyFill="1" applyBorder="1" applyAlignment="1" applyProtection="1">
      <alignment vertical="center" wrapText="1"/>
    </xf>
    <xf numFmtId="165" fontId="25" fillId="8" borderId="30" xfId="4" applyNumberFormat="1" applyFont="1" applyFill="1" applyBorder="1" applyAlignment="1" applyProtection="1">
      <alignment vertical="center" wrapText="1"/>
    </xf>
    <xf numFmtId="165" fontId="10" fillId="11" borderId="30" xfId="0" applyNumberFormat="1" applyFont="1" applyFill="1" applyBorder="1" applyAlignment="1" applyProtection="1">
      <alignment vertical="center"/>
      <protection locked="0"/>
    </xf>
    <xf numFmtId="0" fontId="14" fillId="12" borderId="30" xfId="4" applyNumberFormat="1" applyFont="1" applyFill="1" applyBorder="1" applyAlignment="1" applyProtection="1">
      <alignment vertical="center" wrapText="1"/>
    </xf>
    <xf numFmtId="44" fontId="20" fillId="0" borderId="30" xfId="1" applyFont="1" applyBorder="1" applyAlignment="1">
      <alignment horizontal="right" vertical="center"/>
    </xf>
    <xf numFmtId="44" fontId="6" fillId="0" borderId="31" xfId="1" applyFont="1" applyBorder="1" applyAlignment="1" applyProtection="1">
      <alignment horizontal="right" vertical="center"/>
      <protection locked="0"/>
    </xf>
    <xf numFmtId="44" fontId="6" fillId="0" borderId="32" xfId="1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horizontal="right" vertical="center"/>
    </xf>
    <xf numFmtId="0" fontId="13" fillId="16" borderId="30" xfId="4" applyFont="1" applyFill="1" applyBorder="1" applyAlignment="1" applyProtection="1">
      <alignment vertical="center" wrapText="1"/>
    </xf>
    <xf numFmtId="0" fontId="12" fillId="16" borderId="30" xfId="0" applyFont="1" applyFill="1" applyBorder="1" applyAlignment="1">
      <alignment vertical="center" wrapText="1"/>
    </xf>
    <xf numFmtId="0" fontId="13" fillId="16" borderId="30" xfId="0" applyFont="1" applyFill="1" applyBorder="1" applyAlignment="1">
      <alignment vertical="center" wrapText="1"/>
    </xf>
    <xf numFmtId="44" fontId="6" fillId="0" borderId="2" xfId="1" applyFont="1" applyBorder="1" applyAlignment="1" applyProtection="1">
      <alignment horizontal="right" vertical="center"/>
      <protection locked="0"/>
    </xf>
    <xf numFmtId="0" fontId="12" fillId="0" borderId="33" xfId="0" applyFont="1" applyBorder="1" applyAlignment="1">
      <alignment horizontal="center" vertical="center"/>
    </xf>
    <xf numFmtId="0" fontId="12" fillId="16" borderId="30" xfId="4" applyFont="1" applyFill="1" applyBorder="1" applyAlignment="1" applyProtection="1">
      <alignment vertical="center" wrapText="1"/>
    </xf>
    <xf numFmtId="44" fontId="6" fillId="0" borderId="30" xfId="1" applyFont="1" applyBorder="1" applyAlignment="1" applyProtection="1">
      <alignment horizontal="right" vertical="center"/>
      <protection locked="0"/>
    </xf>
    <xf numFmtId="44" fontId="4" fillId="0" borderId="32" xfId="1" applyFont="1" applyFill="1" applyBorder="1" applyAlignment="1" applyProtection="1">
      <alignment horizontal="center" vertical="center" wrapText="1"/>
      <protection locked="0"/>
    </xf>
    <xf numFmtId="17" fontId="13" fillId="16" borderId="30" xfId="4" quotePrefix="1" applyNumberFormat="1" applyFont="1" applyFill="1" applyBorder="1" applyAlignment="1" applyProtection="1">
      <alignment vertical="center" wrapText="1"/>
    </xf>
    <xf numFmtId="17" fontId="12" fillId="16" borderId="30" xfId="4" quotePrefix="1" applyNumberFormat="1" applyFont="1" applyFill="1" applyBorder="1" applyAlignment="1" applyProtection="1">
      <alignment vertical="center" wrapText="1"/>
    </xf>
    <xf numFmtId="0" fontId="13" fillId="16" borderId="30" xfId="4" quotePrefix="1" applyFont="1" applyFill="1" applyBorder="1" applyAlignment="1" applyProtection="1">
      <alignment vertical="center" wrapText="1"/>
    </xf>
    <xf numFmtId="0" fontId="12" fillId="16" borderId="7" xfId="3" applyFont="1" applyFill="1" applyBorder="1" applyAlignment="1" applyProtection="1">
      <alignment vertical="center" wrapText="1"/>
    </xf>
    <xf numFmtId="44" fontId="6" fillId="0" borderId="7" xfId="1" applyFont="1" applyBorder="1" applyAlignment="1" applyProtection="1">
      <alignment horizontal="right" vertical="center"/>
      <protection locked="0"/>
    </xf>
    <xf numFmtId="44" fontId="6" fillId="0" borderId="34" xfId="1" applyFont="1" applyBorder="1" applyAlignment="1" applyProtection="1">
      <alignment horizontal="right" vertical="center"/>
      <protection locked="0"/>
    </xf>
    <xf numFmtId="44" fontId="6" fillId="0" borderId="35" xfId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right" vertical="center"/>
    </xf>
    <xf numFmtId="0" fontId="13" fillId="16" borderId="18" xfId="4" applyFont="1" applyFill="1" applyBorder="1" applyAlignment="1" applyProtection="1">
      <alignment vertical="center" wrapText="1"/>
    </xf>
    <xf numFmtId="0" fontId="12" fillId="16" borderId="18" xfId="4" applyFont="1" applyFill="1" applyBorder="1" applyAlignment="1" applyProtection="1">
      <alignment vertical="center" wrapText="1"/>
    </xf>
    <xf numFmtId="165" fontId="6" fillId="14" borderId="18" xfId="4" applyNumberFormat="1" applyFont="1" applyFill="1" applyBorder="1" applyAlignment="1" applyProtection="1">
      <alignment vertical="center" wrapText="1"/>
    </xf>
    <xf numFmtId="165" fontId="25" fillId="8" borderId="18" xfId="4" applyNumberFormat="1" applyFont="1" applyFill="1" applyBorder="1" applyAlignment="1" applyProtection="1">
      <alignment vertical="center" wrapText="1"/>
    </xf>
    <xf numFmtId="165" fontId="10" fillId="11" borderId="18" xfId="0" applyNumberFormat="1" applyFont="1" applyFill="1" applyBorder="1" applyAlignment="1" applyProtection="1">
      <alignment vertical="center"/>
      <protection locked="0"/>
    </xf>
    <xf numFmtId="0" fontId="14" fillId="12" borderId="18" xfId="4" applyNumberFormat="1" applyFont="1" applyFill="1" applyBorder="1" applyAlignment="1" applyProtection="1">
      <alignment vertical="center" wrapText="1"/>
    </xf>
    <xf numFmtId="44" fontId="6" fillId="0" borderId="10" xfId="1" applyFont="1" applyBorder="1" applyAlignment="1" applyProtection="1">
      <alignment horizontal="right" vertical="center"/>
      <protection locked="0"/>
    </xf>
    <xf numFmtId="44" fontId="6" fillId="0" borderId="36" xfId="1" applyFont="1" applyBorder="1" applyAlignment="1" applyProtection="1">
      <alignment horizontal="right" vertical="center"/>
      <protection locked="0"/>
    </xf>
    <xf numFmtId="44" fontId="6" fillId="0" borderId="37" xfId="1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right" vertical="center"/>
    </xf>
    <xf numFmtId="17" fontId="13" fillId="16" borderId="18" xfId="4" quotePrefix="1" applyNumberFormat="1" applyFont="1" applyFill="1" applyBorder="1" applyAlignment="1" applyProtection="1">
      <alignment vertical="center" wrapText="1"/>
    </xf>
    <xf numFmtId="17" fontId="12" fillId="16" borderId="18" xfId="4" quotePrefix="1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horizontal="right" vertical="center"/>
    </xf>
    <xf numFmtId="0" fontId="12" fillId="16" borderId="16" xfId="4" applyFont="1" applyFill="1" applyBorder="1" applyAlignment="1" applyProtection="1">
      <alignment vertical="center" wrapText="1"/>
    </xf>
    <xf numFmtId="0" fontId="13" fillId="16" borderId="16" xfId="4" quotePrefix="1" applyFont="1" applyFill="1" applyBorder="1" applyAlignment="1" applyProtection="1">
      <alignment vertical="center" wrapText="1"/>
    </xf>
    <xf numFmtId="0" fontId="12" fillId="0" borderId="39" xfId="0" applyFont="1" applyBorder="1" applyAlignment="1">
      <alignment horizontal="right" vertical="center"/>
    </xf>
    <xf numFmtId="0" fontId="13" fillId="16" borderId="14" xfId="4" applyFont="1" applyFill="1" applyBorder="1" applyAlignment="1" applyProtection="1">
      <alignment vertical="center" wrapText="1"/>
    </xf>
    <xf numFmtId="0" fontId="12" fillId="16" borderId="14" xfId="0" applyFont="1" applyFill="1" applyBorder="1" applyAlignment="1">
      <alignment vertical="center" wrapText="1"/>
    </xf>
    <xf numFmtId="0" fontId="13" fillId="16" borderId="14" xfId="0" applyFont="1" applyFill="1" applyBorder="1" applyAlignment="1">
      <alignment vertical="center" wrapText="1"/>
    </xf>
    <xf numFmtId="165" fontId="6" fillId="14" borderId="14" xfId="4" applyNumberFormat="1" applyFont="1" applyFill="1" applyBorder="1" applyAlignment="1" applyProtection="1">
      <alignment vertical="center" wrapText="1"/>
    </xf>
    <xf numFmtId="165" fontId="25" fillId="8" borderId="14" xfId="4" applyNumberFormat="1" applyFont="1" applyFill="1" applyBorder="1" applyAlignment="1" applyProtection="1">
      <alignment vertical="center" wrapText="1"/>
    </xf>
    <xf numFmtId="165" fontId="10" fillId="11" borderId="14" xfId="0" applyNumberFormat="1" applyFont="1" applyFill="1" applyBorder="1" applyAlignment="1" applyProtection="1">
      <alignment vertical="center"/>
      <protection locked="0"/>
    </xf>
    <xf numFmtId="0" fontId="14" fillId="12" borderId="14" xfId="4" applyNumberFormat="1" applyFont="1" applyFill="1" applyBorder="1" applyAlignment="1" applyProtection="1">
      <alignment vertical="center" wrapText="1"/>
    </xf>
    <xf numFmtId="0" fontId="12" fillId="0" borderId="38" xfId="0" applyFont="1" applyBorder="1" applyAlignment="1">
      <alignment horizontal="center" vertical="center"/>
    </xf>
    <xf numFmtId="0" fontId="13" fillId="16" borderId="18" xfId="4" quotePrefix="1" applyFont="1" applyFill="1" applyBorder="1" applyAlignment="1" applyProtection="1">
      <alignment vertical="center" wrapText="1"/>
    </xf>
    <xf numFmtId="0" fontId="12" fillId="0" borderId="12" xfId="0" applyFont="1" applyBorder="1" applyAlignment="1">
      <alignment horizontal="right" vertical="center"/>
    </xf>
    <xf numFmtId="0" fontId="12" fillId="0" borderId="39" xfId="0" applyFont="1" applyBorder="1" applyAlignment="1">
      <alignment horizontal="center" vertical="center"/>
    </xf>
    <xf numFmtId="0" fontId="12" fillId="16" borderId="14" xfId="4" applyFont="1" applyFill="1" applyBorder="1" applyAlignment="1" applyProtection="1">
      <alignment vertical="center" wrapText="1"/>
    </xf>
    <xf numFmtId="0" fontId="13" fillId="16" borderId="14" xfId="4" quotePrefix="1" applyFont="1" applyFill="1" applyBorder="1" applyAlignment="1" applyProtection="1">
      <alignment vertical="center" wrapText="1"/>
    </xf>
    <xf numFmtId="14" fontId="13" fillId="16" borderId="14" xfId="0" applyNumberFormat="1" applyFont="1" applyFill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3" fillId="16" borderId="23" xfId="4" applyFont="1" applyFill="1" applyBorder="1" applyAlignment="1" applyProtection="1">
      <alignment vertical="center" wrapText="1"/>
    </xf>
    <xf numFmtId="0" fontId="12" fillId="16" borderId="23" xfId="0" applyFont="1" applyFill="1" applyBorder="1" applyAlignment="1">
      <alignment vertical="center" wrapText="1"/>
    </xf>
    <xf numFmtId="0" fontId="13" fillId="16" borderId="23" xfId="0" applyFont="1" applyFill="1" applyBorder="1" applyAlignment="1">
      <alignment vertical="center" wrapText="1"/>
    </xf>
    <xf numFmtId="165" fontId="6" fillId="14" borderId="23" xfId="4" applyNumberFormat="1" applyFont="1" applyFill="1" applyBorder="1" applyAlignment="1" applyProtection="1">
      <alignment vertical="center" wrapText="1"/>
    </xf>
    <xf numFmtId="165" fontId="25" fillId="8" borderId="23" xfId="4" applyNumberFormat="1" applyFont="1" applyFill="1" applyBorder="1" applyAlignment="1" applyProtection="1">
      <alignment vertical="center" wrapText="1"/>
    </xf>
    <xf numFmtId="165" fontId="10" fillId="11" borderId="23" xfId="0" applyNumberFormat="1" applyFont="1" applyFill="1" applyBorder="1" applyAlignment="1" applyProtection="1">
      <alignment vertical="center"/>
      <protection locked="0"/>
    </xf>
    <xf numFmtId="0" fontId="14" fillId="12" borderId="23" xfId="4" applyNumberFormat="1" applyFont="1" applyFill="1" applyBorder="1" applyAlignment="1" applyProtection="1">
      <alignment vertical="center" wrapText="1"/>
    </xf>
    <xf numFmtId="44" fontId="6" fillId="0" borderId="23" xfId="1" applyFont="1" applyBorder="1" applyAlignment="1" applyProtection="1">
      <alignment horizontal="right" vertical="center"/>
      <protection locked="0"/>
    </xf>
    <xf numFmtId="44" fontId="6" fillId="0" borderId="41" xfId="1" applyFont="1" applyBorder="1" applyAlignment="1" applyProtection="1">
      <alignment horizontal="right" vertical="center"/>
      <protection locked="0"/>
    </xf>
    <xf numFmtId="44" fontId="6" fillId="0" borderId="28" xfId="1" applyFont="1" applyBorder="1" applyAlignment="1" applyProtection="1">
      <alignment horizontal="center" vertical="center"/>
      <protection locked="0"/>
    </xf>
    <xf numFmtId="8" fontId="6" fillId="0" borderId="34" xfId="1" applyNumberFormat="1" applyFont="1" applyBorder="1" applyAlignment="1" applyProtection="1">
      <alignment horizontal="right" vertical="center"/>
      <protection locked="0"/>
    </xf>
    <xf numFmtId="0" fontId="12" fillId="0" borderId="25" xfId="0" applyFont="1" applyBorder="1" applyAlignment="1">
      <alignment horizontal="center" vertical="center"/>
    </xf>
    <xf numFmtId="0" fontId="13" fillId="16" borderId="16" xfId="0" applyFont="1" applyFill="1" applyBorder="1" applyAlignment="1">
      <alignment vertical="center" wrapText="1"/>
    </xf>
    <xf numFmtId="17" fontId="13" fillId="16" borderId="23" xfId="4" quotePrefix="1" applyNumberFormat="1" applyFont="1" applyFill="1" applyBorder="1" applyAlignment="1" applyProtection="1">
      <alignment vertical="center" wrapText="1"/>
    </xf>
    <xf numFmtId="8" fontId="6" fillId="0" borderId="20" xfId="1" applyNumberFormat="1" applyFont="1" applyBorder="1" applyAlignment="1" applyProtection="1">
      <alignment horizontal="right" vertical="center"/>
      <protection locked="0"/>
    </xf>
    <xf numFmtId="17" fontId="13" fillId="16" borderId="14" xfId="4" quotePrefix="1" applyNumberFormat="1" applyFont="1" applyFill="1" applyBorder="1" applyAlignment="1" applyProtection="1">
      <alignment vertical="center" wrapText="1"/>
    </xf>
    <xf numFmtId="17" fontId="12" fillId="16" borderId="14" xfId="4" quotePrefix="1" applyNumberFormat="1" applyFont="1" applyFill="1" applyBorder="1" applyAlignment="1" applyProtection="1">
      <alignment vertical="center" wrapText="1"/>
    </xf>
    <xf numFmtId="165" fontId="21" fillId="8" borderId="23" xfId="4" applyNumberFormat="1" applyFont="1" applyFill="1" applyBorder="1" applyAlignment="1" applyProtection="1">
      <alignment vertical="center" wrapText="1"/>
    </xf>
    <xf numFmtId="165" fontId="21" fillId="8" borderId="7" xfId="4" applyNumberFormat="1" applyFont="1" applyFill="1" applyBorder="1" applyAlignment="1" applyProtection="1">
      <alignment vertical="center" wrapText="1"/>
    </xf>
    <xf numFmtId="0" fontId="10" fillId="0" borderId="0" xfId="23" applyFont="1" applyAlignment="1">
      <alignment vertical="center" wrapText="1"/>
    </xf>
    <xf numFmtId="14" fontId="14" fillId="0" borderId="9" xfId="4" quotePrefix="1" applyNumberFormat="1" applyFont="1" applyFill="1" applyBorder="1" applyAlignment="1" applyProtection="1">
      <alignment horizontal="center" vertical="center" wrapText="1"/>
    </xf>
    <xf numFmtId="2" fontId="14" fillId="0" borderId="7" xfId="4" quotePrefix="1" applyNumberFormat="1" applyFont="1" applyFill="1" applyBorder="1" applyAlignment="1" applyProtection="1">
      <alignment horizontal="center" vertical="center" wrapText="1"/>
    </xf>
    <xf numFmtId="14" fontId="14" fillId="0" borderId="7" xfId="4" quotePrefix="1" applyNumberFormat="1" applyFont="1" applyFill="1" applyBorder="1" applyAlignment="1" applyProtection="1">
      <alignment horizontal="center" vertical="center" wrapText="1"/>
    </xf>
    <xf numFmtId="2" fontId="14" fillId="0" borderId="9" xfId="4" quotePrefix="1" applyNumberFormat="1" applyFont="1" applyFill="1" applyBorder="1" applyAlignment="1" applyProtection="1">
      <alignment horizontal="center" vertical="center" wrapText="1"/>
    </xf>
    <xf numFmtId="44" fontId="14" fillId="0" borderId="9" xfId="1" quotePrefix="1" applyFont="1" applyFill="1" applyBorder="1" applyAlignment="1" applyProtection="1">
      <alignment horizontal="center" vertical="center" wrapText="1"/>
    </xf>
    <xf numFmtId="44" fontId="14" fillId="0" borderId="7" xfId="1" quotePrefix="1" applyFont="1" applyFill="1" applyBorder="1" applyAlignment="1" applyProtection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/>
    </xf>
    <xf numFmtId="44" fontId="26" fillId="0" borderId="0" xfId="1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44" fontId="14" fillId="0" borderId="0" xfId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top" wrapText="1"/>
      <protection locked="0"/>
    </xf>
    <xf numFmtId="0" fontId="14" fillId="0" borderId="0" xfId="0" applyFont="1" applyAlignment="1">
      <alignment horizontal="left" vertical="center"/>
    </xf>
    <xf numFmtId="0" fontId="14" fillId="0" borderId="42" xfId="0" applyFont="1" applyBorder="1" applyAlignment="1">
      <alignment horizontal="left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44" fontId="1" fillId="0" borderId="0" xfId="1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3" fillId="0" borderId="0" xfId="0" applyFont="1" applyAlignment="1" applyProtection="1">
      <alignment horizontal="center"/>
      <protection locked="0"/>
    </xf>
  </cellXfs>
  <cellStyles count="28">
    <cellStyle name="Dziesiętny 2" xfId="19"/>
    <cellStyle name="Neutralny" xfId="4" builtinId="28"/>
    <cellStyle name="Normalny" xfId="0" builtinId="0"/>
    <cellStyle name="Normalny 2" xfId="5"/>
    <cellStyle name="Normalny 2 2" xfId="6"/>
    <cellStyle name="Normalny 2 3" xfId="7"/>
    <cellStyle name="Normalny 2 3 2" xfId="8"/>
    <cellStyle name="Normalny 3" xfId="9"/>
    <cellStyle name="Normalny 3 2" xfId="10"/>
    <cellStyle name="Normalny 3 2 2" xfId="21"/>
    <cellStyle name="Normalny 3 3" xfId="11"/>
    <cellStyle name="Normalny 3 4" xfId="22"/>
    <cellStyle name="Normalny 4" xfId="12"/>
    <cellStyle name="Normalny 4 2" xfId="13"/>
    <cellStyle name="Normalny 5" xfId="18"/>
    <cellStyle name="Normalny 6" xfId="23"/>
    <cellStyle name="Normalny 7" xfId="24"/>
    <cellStyle name="Procentowy" xfId="2" builtinId="5"/>
    <cellStyle name="Procentowy 2" xfId="20"/>
    <cellStyle name="Procentowy 2 2" xfId="26"/>
    <cellStyle name="Procentowy 3" xfId="27"/>
    <cellStyle name="Styl 1" xfId="25"/>
    <cellStyle name="Walutowy" xfId="1" builtinId="4"/>
    <cellStyle name="Walutowy 2" xfId="14"/>
    <cellStyle name="Walutowy 3" xfId="15"/>
    <cellStyle name="Walutowy 4" xfId="16"/>
    <cellStyle name="Walutowy 4 2" xfId="17"/>
    <cellStyle name="Zły" xfId="3" builtinId="27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1726406</xdr:colOff>
      <xdr:row>0</xdr:row>
      <xdr:rowOff>214312</xdr:rowOff>
    </xdr:from>
    <xdr:to>
      <xdr:col>7</xdr:col>
      <xdr:colOff>333375</xdr:colOff>
      <xdr:row>0</xdr:row>
      <xdr:rowOff>964406</xdr:rowOff>
    </xdr:to>
    <xdr:pic>
      <xdr:nvPicPr>
        <xdr:cNvPr id="5" name="Obraz 4" descr="Loga kolejno (od lewej strony): Fundusze Europejskie (czarne pole z trzema gwiazdkami; z prawej strony napis: Fundusze Europejskie dla Mazowsza), logo Unii Europejskiej (czarno-biała flaga Unii Europejskiej, z lewej strony napis: Dofinansowane przez Unię Europejską;  logo Samorządu Województwa Mazowieckiego (ozdobny, czarny napis:  Mazowsze, a pod nim napis: serce Polski), logo WUP w Warszawie (trzy czarne pochylone prostokaty i biała pozioma strzałka), z prawej strony napis: Wojewódzki Urząd Pracy w Warszawie, 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2219" y="214312"/>
          <a:ext cx="9001125" cy="750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5" name="Tabela36" displayName="Tabela36" ref="A3:L7" totalsRowShown="0" headerRowDxfId="9" dataDxfId="8">
  <autoFilter ref="A3:L7"/>
  <tableColumns count="12">
    <tableColumn id="1" name="Lp." dataDxfId="7"/>
    <tableColumn id="9" name="Instytucja Organizująca Nabór"/>
    <tableColumn id="2" name="Sygnatura wniosku" dataDxfId="6"/>
    <tableColumn id="3" name="Tytuł projektu" dataDxfId="5"/>
    <tableColumn id="4" name="Nazwa wnioskodawcy" dataDxfId="4"/>
    <tableColumn id="5" name="Liczba uzyskanych punktów" dataDxfId="3" dataCellStyle="Walutowy"/>
    <tableColumn id="6" name="Wartość projektu ogółem" dataDxfId="2"/>
    <tableColumn id="10" name="Wydatki kwalifikowalne"/>
    <tableColumn id="7" name="Wnioskowane dofinansowanie ogółem (UE+BP)" dataDxfId="1"/>
    <tableColumn id="15" name="Wnioskowane dofinansowanie (UE)"/>
    <tableColumn id="14" name="Wnioskowane dofinansowanie (BP)"/>
    <tableColumn id="8" name="Wynik oceny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Lista projektów ocenionych w naborze" altTextSummary="Lista ocenianych projektów w ramach naboru FEMA.06.03-IP.02_006/23 w ramach Programu Fundusze Europejskie dla Mazowsza 2021-2027 _x000d__x000a_Priorytet VI Fundusze Europejskie dla aktywnego zawodowo Mazowsza Działanie 6.3 – Nowoczesne, regionalne służby zatrudnienia region Warszawski stołeczny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showGridLines="0" tabSelected="1" view="pageBreakPreview" zoomScale="80" zoomScaleNormal="80" zoomScaleSheetLayoutView="80" workbookViewId="0">
      <selection activeCell="H1" sqref="H1"/>
    </sheetView>
  </sheetViews>
  <sheetFormatPr defaultColWidth="9.140625" defaultRowHeight="15"/>
  <cols>
    <col min="1" max="1" width="37.42578125" customWidth="1"/>
    <col min="2" max="2" width="31.42578125" customWidth="1"/>
    <col min="3" max="3" width="30.85546875" customWidth="1"/>
    <col min="4" max="4" width="28.28515625" customWidth="1"/>
    <col min="5" max="5" width="35.42578125" customWidth="1"/>
    <col min="6" max="6" width="31.7109375" customWidth="1"/>
    <col min="7" max="7" width="29.7109375" customWidth="1"/>
    <col min="8" max="8" width="29.5703125" customWidth="1"/>
    <col min="9" max="9" width="33.42578125" style="97" customWidth="1"/>
    <col min="10" max="10" width="28.5703125" style="97" customWidth="1"/>
    <col min="11" max="11" width="25.7109375" style="97" customWidth="1"/>
    <col min="12" max="12" width="32.5703125" style="97" customWidth="1"/>
    <col min="13" max="16384" width="9.140625" style="97"/>
  </cols>
  <sheetData>
    <row r="1" spans="1:12" ht="77.25" customHeight="1">
      <c r="A1" s="177"/>
      <c r="B1" s="177"/>
      <c r="C1" s="177"/>
      <c r="D1" s="177"/>
      <c r="E1" s="177"/>
      <c r="F1" s="96"/>
      <c r="G1" s="96"/>
      <c r="H1" s="197"/>
    </row>
    <row r="2" spans="1:12" ht="82.5" customHeight="1">
      <c r="A2" s="202" t="s">
        <v>189</v>
      </c>
      <c r="B2" s="203"/>
      <c r="C2" s="203"/>
      <c r="D2" s="203"/>
      <c r="E2" s="201" t="s">
        <v>205</v>
      </c>
      <c r="F2" s="96"/>
      <c r="G2" s="96"/>
      <c r="H2" s="96"/>
    </row>
    <row r="3" spans="1:12" s="184" customFormat="1" ht="49.5" customHeight="1">
      <c r="A3" s="186" t="s">
        <v>190</v>
      </c>
      <c r="B3" s="186" t="s">
        <v>197</v>
      </c>
      <c r="C3" s="187" t="s">
        <v>3</v>
      </c>
      <c r="D3" s="188" t="s">
        <v>4</v>
      </c>
      <c r="E3" s="189" t="s">
        <v>200</v>
      </c>
      <c r="F3" s="190" t="s">
        <v>182</v>
      </c>
      <c r="G3" s="189" t="s">
        <v>201</v>
      </c>
      <c r="H3" s="189" t="s">
        <v>203</v>
      </c>
      <c r="I3" s="200" t="s">
        <v>204</v>
      </c>
      <c r="J3" s="200" t="s">
        <v>198</v>
      </c>
      <c r="K3" s="200" t="s">
        <v>199</v>
      </c>
      <c r="L3" s="189" t="s">
        <v>183</v>
      </c>
    </row>
    <row r="4" spans="1:12" s="185" customFormat="1" ht="39.75" customHeight="1">
      <c r="A4" s="191" t="s">
        <v>187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2" s="185" customFormat="1" ht="63" customHeight="1">
      <c r="A5" s="192" t="s">
        <v>15</v>
      </c>
      <c r="B5" s="199" t="s">
        <v>202</v>
      </c>
      <c r="C5" s="178" t="s">
        <v>196</v>
      </c>
      <c r="D5" s="178" t="s">
        <v>192</v>
      </c>
      <c r="E5" s="178" t="s">
        <v>194</v>
      </c>
      <c r="F5" s="179">
        <v>88</v>
      </c>
      <c r="G5" s="183">
        <v>175500</v>
      </c>
      <c r="H5" s="183">
        <v>175500</v>
      </c>
      <c r="I5" s="183">
        <v>149175</v>
      </c>
      <c r="J5" s="183">
        <v>149175</v>
      </c>
      <c r="K5" s="183">
        <v>0</v>
      </c>
      <c r="L5" s="180" t="s">
        <v>185</v>
      </c>
    </row>
    <row r="6" spans="1:12" s="185" customFormat="1" ht="24.75" customHeight="1">
      <c r="A6" s="198" t="s">
        <v>188</v>
      </c>
      <c r="B6" s="198"/>
      <c r="C6" s="187"/>
      <c r="D6" s="193"/>
      <c r="E6" s="194"/>
      <c r="F6" s="195"/>
      <c r="G6" s="194"/>
      <c r="H6" s="194"/>
      <c r="I6" s="194"/>
      <c r="J6" s="194"/>
      <c r="K6" s="194"/>
      <c r="L6" s="194"/>
    </row>
    <row r="7" spans="1:12" s="185" customFormat="1" ht="63" customHeight="1">
      <c r="A7" s="192" t="s">
        <v>19</v>
      </c>
      <c r="B7" s="199" t="s">
        <v>202</v>
      </c>
      <c r="C7" s="178" t="s">
        <v>191</v>
      </c>
      <c r="D7" s="178" t="s">
        <v>193</v>
      </c>
      <c r="E7" s="178" t="s">
        <v>195</v>
      </c>
      <c r="F7" s="181">
        <v>92.5</v>
      </c>
      <c r="G7" s="181" t="s">
        <v>184</v>
      </c>
      <c r="H7" s="181" t="s">
        <v>184</v>
      </c>
      <c r="I7" s="182" t="s">
        <v>184</v>
      </c>
      <c r="J7" s="182" t="s">
        <v>184</v>
      </c>
      <c r="K7" s="182" t="s">
        <v>184</v>
      </c>
      <c r="L7" s="178" t="s">
        <v>186</v>
      </c>
    </row>
    <row r="8" spans="1:12" s="185" customFormat="1">
      <c r="A8" s="196"/>
      <c r="B8" s="196"/>
      <c r="C8" s="196"/>
      <c r="D8" s="196"/>
      <c r="E8" s="196"/>
      <c r="F8" s="196"/>
      <c r="G8" s="196"/>
      <c r="H8" s="196"/>
    </row>
  </sheetData>
  <sheetProtection sort="0" autoFilter="0"/>
  <mergeCells count="1">
    <mergeCell ref="A2:D2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X58"/>
  <sheetViews>
    <sheetView showGridLines="0" zoomScale="80" zoomScaleNormal="80" zoomScaleSheetLayoutView="90" workbookViewId="0">
      <pane xSplit="1" ySplit="4" topLeftCell="B26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9.140625" defaultRowHeight="12.75"/>
  <cols>
    <col min="1" max="1" width="3.5703125" style="1" customWidth="1"/>
    <col min="2" max="2" width="23.5703125" style="22" customWidth="1"/>
    <col min="3" max="3" width="22.85546875" style="14" customWidth="1"/>
    <col min="4" max="4" width="26.140625" style="23" bestFit="1" customWidth="1"/>
    <col min="5" max="9" width="9.140625" style="2"/>
    <col min="10" max="10" width="9.140625" style="89"/>
    <col min="11" max="11" width="9.140625" style="2"/>
    <col min="12" max="12" width="11.85546875" style="2" customWidth="1"/>
    <col min="13" max="13" width="17" style="2" customWidth="1"/>
    <col min="14" max="15" width="20.85546875" style="26" customWidth="1"/>
    <col min="16" max="16" width="20.85546875" style="2" customWidth="1"/>
    <col min="17" max="17" width="10.85546875" style="51" bestFit="1" customWidth="1"/>
    <col min="18" max="70" width="9.140625" style="2"/>
    <col min="71" max="16384" width="9.140625" style="4"/>
  </cols>
  <sheetData>
    <row r="1" spans="1:414" ht="13.5" thickBot="1">
      <c r="E1" s="204" t="s">
        <v>180</v>
      </c>
      <c r="F1" s="204"/>
      <c r="G1" s="204"/>
      <c r="H1" s="204"/>
      <c r="I1" s="204"/>
      <c r="J1" s="204"/>
    </row>
    <row r="2" spans="1:414" ht="13.5" thickBot="1">
      <c r="E2" s="48">
        <v>3</v>
      </c>
      <c r="F2" s="49">
        <v>2</v>
      </c>
      <c r="G2" s="50"/>
      <c r="H2" s="50"/>
      <c r="I2" s="50"/>
      <c r="J2" s="95">
        <v>1</v>
      </c>
    </row>
    <row r="3" spans="1:414" ht="19.5" customHeight="1" thickBot="1">
      <c r="B3" s="83"/>
      <c r="C3" s="84"/>
      <c r="D3" s="85" t="s">
        <v>0</v>
      </c>
      <c r="E3" s="81" t="s">
        <v>1</v>
      </c>
      <c r="F3" s="81"/>
      <c r="G3" s="81"/>
      <c r="H3" s="81"/>
      <c r="I3" s="81"/>
      <c r="J3" s="90"/>
      <c r="K3" s="81"/>
      <c r="L3" s="82"/>
      <c r="M3" s="56"/>
      <c r="N3" s="27"/>
      <c r="O3" s="28"/>
      <c r="P3" s="3"/>
    </row>
    <row r="4" spans="1:414" ht="132.75" customHeight="1" thickBot="1">
      <c r="A4" s="1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1" t="s">
        <v>181</v>
      </c>
      <c r="K4" s="7" t="s">
        <v>11</v>
      </c>
      <c r="L4" s="8" t="s">
        <v>12</v>
      </c>
      <c r="M4" s="9" t="s">
        <v>13</v>
      </c>
      <c r="N4" s="24" t="s">
        <v>14</v>
      </c>
      <c r="O4" s="25" t="s">
        <v>177</v>
      </c>
      <c r="P4" s="10" t="s">
        <v>179</v>
      </c>
    </row>
    <row r="5" spans="1:414" ht="65.25" customHeight="1" thickBot="1">
      <c r="A5" s="100" t="s">
        <v>19</v>
      </c>
      <c r="B5" s="101" t="s">
        <v>20</v>
      </c>
      <c r="C5" s="102" t="s">
        <v>21</v>
      </c>
      <c r="D5" s="101" t="s">
        <v>22</v>
      </c>
      <c r="E5" s="103">
        <v>16</v>
      </c>
      <c r="F5" s="103">
        <v>16</v>
      </c>
      <c r="G5" s="103">
        <v>10</v>
      </c>
      <c r="H5" s="103">
        <v>15</v>
      </c>
      <c r="I5" s="103">
        <v>5</v>
      </c>
      <c r="J5" s="104">
        <v>15</v>
      </c>
      <c r="K5" s="103">
        <v>15</v>
      </c>
      <c r="L5" s="105">
        <v>92</v>
      </c>
      <c r="M5" s="106">
        <v>116</v>
      </c>
      <c r="N5" s="107">
        <v>574750</v>
      </c>
      <c r="O5" s="108">
        <v>605000</v>
      </c>
      <c r="P5" s="109">
        <f t="shared" ref="P5:P26" si="0">O5-N5</f>
        <v>30250</v>
      </c>
      <c r="Q5" s="52">
        <f t="shared" ref="Q5:Q26" si="1">P5/O5</f>
        <v>0.05</v>
      </c>
    </row>
    <row r="6" spans="1:414" ht="53.1" customHeight="1" thickBot="1">
      <c r="A6" s="110" t="s">
        <v>46</v>
      </c>
      <c r="B6" s="111" t="s">
        <v>47</v>
      </c>
      <c r="C6" s="112" t="s">
        <v>48</v>
      </c>
      <c r="D6" s="113" t="s">
        <v>49</v>
      </c>
      <c r="E6" s="103">
        <v>17.5</v>
      </c>
      <c r="F6" s="103">
        <v>18.5</v>
      </c>
      <c r="G6" s="103">
        <v>8</v>
      </c>
      <c r="H6" s="103">
        <v>15</v>
      </c>
      <c r="I6" s="103">
        <v>5</v>
      </c>
      <c r="J6" s="104">
        <v>15</v>
      </c>
      <c r="K6" s="103">
        <v>15</v>
      </c>
      <c r="L6" s="105">
        <v>94</v>
      </c>
      <c r="M6" s="106">
        <v>115</v>
      </c>
      <c r="N6" s="114">
        <v>699960</v>
      </c>
      <c r="O6" s="108">
        <v>736800</v>
      </c>
      <c r="P6" s="109">
        <f t="shared" si="0"/>
        <v>36840</v>
      </c>
      <c r="Q6" s="52">
        <f t="shared" si="1"/>
        <v>0.05</v>
      </c>
    </row>
    <row r="7" spans="1:414" ht="53.1" customHeight="1" thickBot="1">
      <c r="A7" s="115" t="s">
        <v>27</v>
      </c>
      <c r="B7" s="111" t="s">
        <v>28</v>
      </c>
      <c r="C7" s="116" t="s">
        <v>29</v>
      </c>
      <c r="D7" s="111" t="s">
        <v>30</v>
      </c>
      <c r="E7" s="103">
        <v>17</v>
      </c>
      <c r="F7" s="103">
        <v>17</v>
      </c>
      <c r="G7" s="103">
        <v>10</v>
      </c>
      <c r="H7" s="103">
        <v>12</v>
      </c>
      <c r="I7" s="103">
        <v>5</v>
      </c>
      <c r="J7" s="104">
        <v>15</v>
      </c>
      <c r="K7" s="103">
        <v>14.5</v>
      </c>
      <c r="L7" s="105">
        <v>90.5</v>
      </c>
      <c r="M7" s="106">
        <v>114.5</v>
      </c>
      <c r="N7" s="117">
        <v>344850</v>
      </c>
      <c r="O7" s="108">
        <v>363000</v>
      </c>
      <c r="P7" s="118">
        <f t="shared" si="0"/>
        <v>18150</v>
      </c>
      <c r="Q7" s="52">
        <f t="shared" si="1"/>
        <v>0.05</v>
      </c>
    </row>
    <row r="8" spans="1:414" ht="53.1" customHeight="1" thickBot="1">
      <c r="A8" s="115" t="s">
        <v>31</v>
      </c>
      <c r="B8" s="111" t="s">
        <v>32</v>
      </c>
      <c r="C8" s="116" t="s">
        <v>33</v>
      </c>
      <c r="D8" s="111" t="s">
        <v>34</v>
      </c>
      <c r="E8" s="103">
        <v>16.5</v>
      </c>
      <c r="F8" s="103">
        <v>17.5</v>
      </c>
      <c r="G8" s="103">
        <v>10</v>
      </c>
      <c r="H8" s="103">
        <v>11</v>
      </c>
      <c r="I8" s="103">
        <v>5</v>
      </c>
      <c r="J8" s="104">
        <v>15</v>
      </c>
      <c r="K8" s="103">
        <v>14.5</v>
      </c>
      <c r="L8" s="105">
        <v>89.5</v>
      </c>
      <c r="M8" s="106">
        <v>113.5</v>
      </c>
      <c r="N8" s="117">
        <v>557916</v>
      </c>
      <c r="O8" s="117">
        <v>587280</v>
      </c>
      <c r="P8" s="109">
        <f t="shared" si="0"/>
        <v>29364</v>
      </c>
      <c r="Q8" s="52">
        <f t="shared" si="1"/>
        <v>0.05</v>
      </c>
    </row>
    <row r="9" spans="1:414" ht="53.1" customHeight="1" thickBot="1">
      <c r="A9" s="88" t="s">
        <v>78</v>
      </c>
      <c r="B9" s="80" t="s">
        <v>79</v>
      </c>
      <c r="C9" s="67" t="s">
        <v>80</v>
      </c>
      <c r="D9" s="80" t="s">
        <v>77</v>
      </c>
      <c r="E9" s="77">
        <v>16</v>
      </c>
      <c r="F9" s="77">
        <v>17.5</v>
      </c>
      <c r="G9" s="77">
        <v>7.5</v>
      </c>
      <c r="H9" s="77">
        <v>12</v>
      </c>
      <c r="I9" s="77">
        <v>4.5</v>
      </c>
      <c r="J9" s="93">
        <v>14</v>
      </c>
      <c r="K9" s="77">
        <v>15</v>
      </c>
      <c r="L9" s="76">
        <v>86.5</v>
      </c>
      <c r="M9" s="75">
        <v>112.5</v>
      </c>
      <c r="N9" s="37">
        <v>1528170</v>
      </c>
      <c r="O9" s="38">
        <v>1608600</v>
      </c>
      <c r="P9" s="19">
        <f t="shared" si="0"/>
        <v>80430</v>
      </c>
      <c r="Q9" s="52">
        <f t="shared" si="1"/>
        <v>0.05</v>
      </c>
    </row>
    <row r="10" spans="1:414" ht="53.1" customHeight="1" thickBot="1">
      <c r="A10" s="110" t="s">
        <v>81</v>
      </c>
      <c r="B10" s="119" t="s">
        <v>82</v>
      </c>
      <c r="C10" s="120" t="s">
        <v>83</v>
      </c>
      <c r="D10" s="119" t="s">
        <v>84</v>
      </c>
      <c r="E10" s="103">
        <v>13.5</v>
      </c>
      <c r="F10" s="103">
        <v>18.5</v>
      </c>
      <c r="G10" s="103">
        <v>7</v>
      </c>
      <c r="H10" s="103">
        <v>12.5</v>
      </c>
      <c r="I10" s="103">
        <v>5</v>
      </c>
      <c r="J10" s="104">
        <v>14.5</v>
      </c>
      <c r="K10" s="103">
        <v>15</v>
      </c>
      <c r="L10" s="105">
        <v>86</v>
      </c>
      <c r="M10" s="106">
        <v>112</v>
      </c>
      <c r="N10" s="117">
        <v>1166600</v>
      </c>
      <c r="O10" s="108">
        <v>1228000</v>
      </c>
      <c r="P10" s="109">
        <f t="shared" si="0"/>
        <v>61400</v>
      </c>
      <c r="Q10" s="52">
        <f t="shared" si="1"/>
        <v>0.05</v>
      </c>
    </row>
    <row r="11" spans="1:414" s="15" customFormat="1" ht="53.1" customHeight="1" thickBot="1">
      <c r="A11" s="110" t="s">
        <v>141</v>
      </c>
      <c r="B11" s="111" t="s">
        <v>142</v>
      </c>
      <c r="C11" s="116" t="s">
        <v>143</v>
      </c>
      <c r="D11" s="121" t="s">
        <v>144</v>
      </c>
      <c r="E11" s="103">
        <v>17</v>
      </c>
      <c r="F11" s="103">
        <v>13</v>
      </c>
      <c r="G11" s="103">
        <v>8.5</v>
      </c>
      <c r="H11" s="103">
        <v>14.5</v>
      </c>
      <c r="I11" s="103">
        <v>4.5</v>
      </c>
      <c r="J11" s="104">
        <v>13</v>
      </c>
      <c r="K11" s="103">
        <v>14.5</v>
      </c>
      <c r="L11" s="105">
        <v>85</v>
      </c>
      <c r="M11" s="106">
        <v>111</v>
      </c>
      <c r="N11" s="117">
        <v>279984</v>
      </c>
      <c r="O11" s="108">
        <v>294720</v>
      </c>
      <c r="P11" s="109">
        <f t="shared" si="0"/>
        <v>14736</v>
      </c>
      <c r="Q11" s="52">
        <f t="shared" si="1"/>
        <v>0.05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</row>
    <row r="12" spans="1:414" s="15" customFormat="1" ht="53.1" customHeight="1">
      <c r="A12" s="36" t="s">
        <v>171</v>
      </c>
      <c r="B12" s="68" t="s">
        <v>172</v>
      </c>
      <c r="C12" s="122" t="s">
        <v>173</v>
      </c>
      <c r="D12" s="68" t="s">
        <v>159</v>
      </c>
      <c r="E12" s="77">
        <v>14.5</v>
      </c>
      <c r="F12" s="77">
        <v>18</v>
      </c>
      <c r="G12" s="77">
        <v>7</v>
      </c>
      <c r="H12" s="77">
        <v>15</v>
      </c>
      <c r="I12" s="77">
        <v>5</v>
      </c>
      <c r="J12" s="93">
        <v>15</v>
      </c>
      <c r="K12" s="77">
        <v>15</v>
      </c>
      <c r="L12" s="76">
        <v>89.5</v>
      </c>
      <c r="M12" s="75">
        <v>110.5</v>
      </c>
      <c r="N12" s="123">
        <v>746520</v>
      </c>
      <c r="O12" s="124">
        <v>785920</v>
      </c>
      <c r="P12" s="125">
        <f t="shared" si="0"/>
        <v>39400</v>
      </c>
      <c r="Q12" s="53">
        <f t="shared" si="1"/>
        <v>5.0132328990228014E-2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</row>
    <row r="13" spans="1:414" s="15" customFormat="1" ht="53.25" customHeight="1" thickBot="1">
      <c r="A13" s="126" t="s">
        <v>122</v>
      </c>
      <c r="B13" s="127" t="s">
        <v>123</v>
      </c>
      <c r="C13" s="128" t="s">
        <v>124</v>
      </c>
      <c r="D13" s="127" t="s">
        <v>125</v>
      </c>
      <c r="E13" s="129">
        <v>14.5</v>
      </c>
      <c r="F13" s="129">
        <v>16.5</v>
      </c>
      <c r="G13" s="129">
        <v>10</v>
      </c>
      <c r="H13" s="129">
        <v>11</v>
      </c>
      <c r="I13" s="129">
        <v>5</v>
      </c>
      <c r="J13" s="130">
        <v>12.5</v>
      </c>
      <c r="K13" s="129">
        <v>15</v>
      </c>
      <c r="L13" s="131">
        <v>84.5</v>
      </c>
      <c r="M13" s="132">
        <v>110.5</v>
      </c>
      <c r="N13" s="31">
        <v>583300</v>
      </c>
      <c r="O13" s="32">
        <v>614000</v>
      </c>
      <c r="P13" s="12">
        <f t="shared" si="0"/>
        <v>30700</v>
      </c>
      <c r="Q13" s="52">
        <f t="shared" si="1"/>
        <v>0.05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</row>
    <row r="14" spans="1:414" s="15" customFormat="1" ht="53.1" customHeight="1">
      <c r="A14" s="47" t="s">
        <v>156</v>
      </c>
      <c r="B14" s="59" t="s">
        <v>157</v>
      </c>
      <c r="C14" s="65" t="s">
        <v>158</v>
      </c>
      <c r="D14" s="59" t="s">
        <v>159</v>
      </c>
      <c r="E14" s="63">
        <v>14</v>
      </c>
      <c r="F14" s="63">
        <v>18</v>
      </c>
      <c r="G14" s="63">
        <v>7</v>
      </c>
      <c r="H14" s="63">
        <v>15</v>
      </c>
      <c r="I14" s="63">
        <v>5</v>
      </c>
      <c r="J14" s="92">
        <v>15</v>
      </c>
      <c r="K14" s="63">
        <v>15</v>
      </c>
      <c r="L14" s="73">
        <v>89</v>
      </c>
      <c r="M14" s="71">
        <v>110</v>
      </c>
      <c r="N14" s="133">
        <v>746520</v>
      </c>
      <c r="O14" s="134">
        <v>785920</v>
      </c>
      <c r="P14" s="135">
        <f t="shared" si="0"/>
        <v>39400</v>
      </c>
      <c r="Q14" s="53">
        <f t="shared" si="1"/>
        <v>5.0132328990228014E-2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</row>
    <row r="15" spans="1:414" s="15" customFormat="1" ht="53.1" customHeight="1" thickBot="1">
      <c r="A15" s="136" t="s">
        <v>74</v>
      </c>
      <c r="B15" s="137" t="s">
        <v>75</v>
      </c>
      <c r="C15" s="138" t="s">
        <v>76</v>
      </c>
      <c r="D15" s="137" t="s">
        <v>77</v>
      </c>
      <c r="E15" s="129">
        <v>16</v>
      </c>
      <c r="F15" s="129">
        <v>17.5</v>
      </c>
      <c r="G15" s="129">
        <v>6</v>
      </c>
      <c r="H15" s="129">
        <v>11.5</v>
      </c>
      <c r="I15" s="129">
        <v>4.5</v>
      </c>
      <c r="J15" s="130">
        <v>14</v>
      </c>
      <c r="K15" s="129">
        <v>14.5</v>
      </c>
      <c r="L15" s="131">
        <v>84</v>
      </c>
      <c r="M15" s="132">
        <v>110</v>
      </c>
      <c r="N15" s="31">
        <v>873240</v>
      </c>
      <c r="O15" s="32">
        <v>919200</v>
      </c>
      <c r="P15" s="12">
        <f t="shared" si="0"/>
        <v>45960</v>
      </c>
      <c r="Q15" s="52">
        <f t="shared" si="1"/>
        <v>0.05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</row>
    <row r="16" spans="1:414" s="15" customFormat="1" ht="53.1" customHeight="1" thickBot="1">
      <c r="A16" s="139" t="s">
        <v>62</v>
      </c>
      <c r="B16" s="111" t="s">
        <v>63</v>
      </c>
      <c r="C16" s="112" t="s">
        <v>64</v>
      </c>
      <c r="D16" s="113" t="s">
        <v>65</v>
      </c>
      <c r="E16" s="103">
        <v>14.5</v>
      </c>
      <c r="F16" s="103">
        <v>17</v>
      </c>
      <c r="G16" s="103">
        <v>8</v>
      </c>
      <c r="H16" s="103">
        <v>14.5</v>
      </c>
      <c r="I16" s="103">
        <v>4.5</v>
      </c>
      <c r="J16" s="104">
        <v>15</v>
      </c>
      <c r="K16" s="103">
        <v>15</v>
      </c>
      <c r="L16" s="105">
        <v>88.5</v>
      </c>
      <c r="M16" s="106">
        <v>109.5</v>
      </c>
      <c r="N16" s="117">
        <v>979944</v>
      </c>
      <c r="O16" s="108">
        <v>1031520</v>
      </c>
      <c r="P16" s="109">
        <f t="shared" si="0"/>
        <v>51576</v>
      </c>
      <c r="Q16" s="52">
        <f t="shared" si="1"/>
        <v>0.05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</row>
    <row r="17" spans="1:414" s="15" customFormat="1" ht="53.1" customHeight="1" thickBot="1">
      <c r="A17" s="139" t="s">
        <v>126</v>
      </c>
      <c r="B17" s="111" t="s">
        <v>127</v>
      </c>
      <c r="C17" s="116" t="s">
        <v>128</v>
      </c>
      <c r="D17" s="121" t="s">
        <v>129</v>
      </c>
      <c r="E17" s="103">
        <v>15</v>
      </c>
      <c r="F17" s="103">
        <v>15</v>
      </c>
      <c r="G17" s="103">
        <v>10</v>
      </c>
      <c r="H17" s="103">
        <v>10.5</v>
      </c>
      <c r="I17" s="103">
        <v>3.5</v>
      </c>
      <c r="J17" s="104">
        <v>13.5</v>
      </c>
      <c r="K17" s="103">
        <v>15</v>
      </c>
      <c r="L17" s="105">
        <v>82.5</v>
      </c>
      <c r="M17" s="106">
        <v>108.5</v>
      </c>
      <c r="N17" s="117">
        <v>1889892</v>
      </c>
      <c r="O17" s="108">
        <v>1989360</v>
      </c>
      <c r="P17" s="109">
        <f t="shared" si="0"/>
        <v>99468</v>
      </c>
      <c r="Q17" s="52">
        <f t="shared" si="1"/>
        <v>0.05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</row>
    <row r="18" spans="1:414" s="15" customFormat="1" ht="53.1" customHeight="1">
      <c r="A18" s="142" t="s">
        <v>58</v>
      </c>
      <c r="B18" s="143" t="s">
        <v>59</v>
      </c>
      <c r="C18" s="144" t="s">
        <v>60</v>
      </c>
      <c r="D18" s="145" t="s">
        <v>61</v>
      </c>
      <c r="E18" s="146">
        <v>18</v>
      </c>
      <c r="F18" s="146">
        <v>18</v>
      </c>
      <c r="G18" s="146">
        <v>8</v>
      </c>
      <c r="H18" s="146">
        <v>15</v>
      </c>
      <c r="I18" s="146">
        <v>5</v>
      </c>
      <c r="J18" s="147">
        <v>15</v>
      </c>
      <c r="K18" s="146">
        <v>15</v>
      </c>
      <c r="L18" s="148">
        <v>94</v>
      </c>
      <c r="M18" s="149">
        <v>108</v>
      </c>
      <c r="N18" s="29">
        <v>699960</v>
      </c>
      <c r="O18" s="30">
        <v>736800</v>
      </c>
      <c r="P18" s="11">
        <f t="shared" si="0"/>
        <v>36840</v>
      </c>
      <c r="Q18" s="52">
        <f t="shared" si="1"/>
        <v>0.05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</row>
    <row r="19" spans="1:414" s="15" customFormat="1" ht="53.1" customHeight="1" thickBot="1">
      <c r="A19" s="21" t="s">
        <v>130</v>
      </c>
      <c r="B19" s="60" t="s">
        <v>131</v>
      </c>
      <c r="C19" s="140" t="s">
        <v>132</v>
      </c>
      <c r="D19" s="141" t="s">
        <v>133</v>
      </c>
      <c r="E19" s="64">
        <v>16</v>
      </c>
      <c r="F19" s="64">
        <v>16.5</v>
      </c>
      <c r="G19" s="64">
        <v>10</v>
      </c>
      <c r="H19" s="64">
        <v>12</v>
      </c>
      <c r="I19" s="64">
        <v>3.5</v>
      </c>
      <c r="J19" s="94">
        <v>12.5</v>
      </c>
      <c r="K19" s="64">
        <v>12.5</v>
      </c>
      <c r="L19" s="74">
        <v>83</v>
      </c>
      <c r="M19" s="72">
        <v>108</v>
      </c>
      <c r="N19" s="37">
        <v>699960</v>
      </c>
      <c r="O19" s="38">
        <v>736800</v>
      </c>
      <c r="P19" s="42">
        <f t="shared" si="0"/>
        <v>36840</v>
      </c>
      <c r="Q19" s="52">
        <f t="shared" si="1"/>
        <v>0.05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</row>
    <row r="20" spans="1:414" ht="53.1" customHeight="1" thickBot="1">
      <c r="A20" s="87" t="s">
        <v>174</v>
      </c>
      <c r="B20" s="68" t="s">
        <v>175</v>
      </c>
      <c r="C20" s="69" t="s">
        <v>176</v>
      </c>
      <c r="D20" s="70" t="s">
        <v>144</v>
      </c>
      <c r="E20" s="77">
        <v>15.5</v>
      </c>
      <c r="F20" s="77">
        <v>13</v>
      </c>
      <c r="G20" s="77">
        <v>8</v>
      </c>
      <c r="H20" s="77">
        <v>14.5</v>
      </c>
      <c r="I20" s="77">
        <v>4.5</v>
      </c>
      <c r="J20" s="93">
        <v>11.5</v>
      </c>
      <c r="K20" s="77">
        <v>14.5</v>
      </c>
      <c r="L20" s="76">
        <v>81.5</v>
      </c>
      <c r="M20" s="75">
        <v>107.5</v>
      </c>
      <c r="N20" s="33">
        <v>279984</v>
      </c>
      <c r="O20" s="34">
        <v>294720</v>
      </c>
      <c r="P20" s="19">
        <f t="shared" si="0"/>
        <v>14736</v>
      </c>
      <c r="Q20" s="52">
        <f t="shared" si="1"/>
        <v>0.05</v>
      </c>
    </row>
    <row r="21" spans="1:414" ht="53.1" customHeight="1">
      <c r="A21" s="20" t="s">
        <v>50</v>
      </c>
      <c r="B21" s="59" t="s">
        <v>51</v>
      </c>
      <c r="C21" s="57" t="s">
        <v>52</v>
      </c>
      <c r="D21" s="58" t="s">
        <v>53</v>
      </c>
      <c r="E21" s="63">
        <v>14</v>
      </c>
      <c r="F21" s="63">
        <v>16.5</v>
      </c>
      <c r="G21" s="63">
        <v>7.5</v>
      </c>
      <c r="H21" s="63">
        <v>12</v>
      </c>
      <c r="I21" s="63">
        <v>4.5</v>
      </c>
      <c r="J21" s="92">
        <v>15</v>
      </c>
      <c r="K21" s="63">
        <v>15</v>
      </c>
      <c r="L21" s="73">
        <v>84.5</v>
      </c>
      <c r="M21" s="71">
        <v>105.5</v>
      </c>
      <c r="N21" s="133">
        <v>933280</v>
      </c>
      <c r="O21" s="134">
        <v>982400</v>
      </c>
      <c r="P21" s="135">
        <f t="shared" si="0"/>
        <v>49120</v>
      </c>
      <c r="Q21" s="52">
        <f t="shared" si="1"/>
        <v>0.05</v>
      </c>
    </row>
    <row r="22" spans="1:414" ht="67.5" customHeight="1" thickBot="1">
      <c r="A22" s="150" t="s">
        <v>163</v>
      </c>
      <c r="B22" s="127" t="s">
        <v>164</v>
      </c>
      <c r="C22" s="128" t="s">
        <v>165</v>
      </c>
      <c r="D22" s="151" t="s">
        <v>166</v>
      </c>
      <c r="E22" s="129">
        <v>14.5</v>
      </c>
      <c r="F22" s="129">
        <v>14.5</v>
      </c>
      <c r="G22" s="129">
        <v>9</v>
      </c>
      <c r="H22" s="129">
        <v>13.5</v>
      </c>
      <c r="I22" s="129">
        <v>3.5</v>
      </c>
      <c r="J22" s="130">
        <v>13.5</v>
      </c>
      <c r="K22" s="129">
        <v>13</v>
      </c>
      <c r="L22" s="131">
        <v>81.5</v>
      </c>
      <c r="M22" s="132">
        <v>105.5</v>
      </c>
      <c r="N22" s="31">
        <v>1048914</v>
      </c>
      <c r="O22" s="32">
        <v>1104120</v>
      </c>
      <c r="P22" s="12">
        <f t="shared" si="0"/>
        <v>55206</v>
      </c>
      <c r="Q22" s="52">
        <f t="shared" si="1"/>
        <v>0.05</v>
      </c>
    </row>
    <row r="23" spans="1:414" s="17" customFormat="1" ht="53.1" customHeight="1" thickBot="1">
      <c r="A23" s="20" t="s">
        <v>134</v>
      </c>
      <c r="B23" s="59" t="s">
        <v>135</v>
      </c>
      <c r="C23" s="65" t="s">
        <v>136</v>
      </c>
      <c r="D23" s="66" t="s">
        <v>106</v>
      </c>
      <c r="E23" s="63">
        <v>14</v>
      </c>
      <c r="F23" s="63">
        <v>15</v>
      </c>
      <c r="G23" s="63">
        <v>9.5</v>
      </c>
      <c r="H23" s="63">
        <v>12</v>
      </c>
      <c r="I23" s="63">
        <v>3.5</v>
      </c>
      <c r="J23" s="92">
        <v>14</v>
      </c>
      <c r="K23" s="63">
        <v>14.5</v>
      </c>
      <c r="L23" s="73">
        <v>82.5</v>
      </c>
      <c r="M23" s="71">
        <v>103.5</v>
      </c>
      <c r="N23" s="40">
        <v>933200</v>
      </c>
      <c r="O23" s="41">
        <v>982400</v>
      </c>
      <c r="P23" s="11">
        <f t="shared" si="0"/>
        <v>49200</v>
      </c>
      <c r="Q23" s="53">
        <f t="shared" si="1"/>
        <v>5.0081433224755702E-2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</row>
    <row r="24" spans="1:414" ht="53.1" customHeight="1" thickBot="1">
      <c r="A24" s="139" t="s">
        <v>153</v>
      </c>
      <c r="B24" s="111" t="s">
        <v>154</v>
      </c>
      <c r="C24" s="116" t="s">
        <v>155</v>
      </c>
      <c r="D24" s="121" t="s">
        <v>99</v>
      </c>
      <c r="E24" s="103">
        <v>15</v>
      </c>
      <c r="F24" s="103">
        <v>15</v>
      </c>
      <c r="G24" s="103">
        <v>8.5</v>
      </c>
      <c r="H24" s="103">
        <v>12</v>
      </c>
      <c r="I24" s="103">
        <v>5</v>
      </c>
      <c r="J24" s="104">
        <v>11.5</v>
      </c>
      <c r="K24" s="103">
        <v>15</v>
      </c>
      <c r="L24" s="105">
        <v>82</v>
      </c>
      <c r="M24" s="106">
        <v>103</v>
      </c>
      <c r="N24" s="117">
        <v>839952</v>
      </c>
      <c r="O24" s="117">
        <v>884160</v>
      </c>
      <c r="P24" s="109">
        <f t="shared" si="0"/>
        <v>44208</v>
      </c>
      <c r="Q24" s="52">
        <f t="shared" si="1"/>
        <v>0.05</v>
      </c>
    </row>
    <row r="25" spans="1:414" ht="53.1" customHeight="1">
      <c r="A25" s="153" t="s">
        <v>160</v>
      </c>
      <c r="B25" s="143" t="s">
        <v>161</v>
      </c>
      <c r="C25" s="154" t="s">
        <v>162</v>
      </c>
      <c r="D25" s="155" t="s">
        <v>152</v>
      </c>
      <c r="E25" s="146">
        <v>13</v>
      </c>
      <c r="F25" s="146">
        <v>15.5</v>
      </c>
      <c r="G25" s="146">
        <v>7</v>
      </c>
      <c r="H25" s="146">
        <v>14.5</v>
      </c>
      <c r="I25" s="146">
        <v>4</v>
      </c>
      <c r="J25" s="147">
        <v>13</v>
      </c>
      <c r="K25" s="146">
        <v>13.5</v>
      </c>
      <c r="L25" s="148">
        <v>80.5</v>
      </c>
      <c r="M25" s="149">
        <v>101.5</v>
      </c>
      <c r="N25" s="30">
        <v>1166600</v>
      </c>
      <c r="O25" s="30">
        <v>1228000</v>
      </c>
      <c r="P25" s="11">
        <f t="shared" si="0"/>
        <v>61400</v>
      </c>
      <c r="Q25" s="52">
        <f t="shared" si="1"/>
        <v>0.05</v>
      </c>
    </row>
    <row r="26" spans="1:414" ht="54.75" customHeight="1" thickBot="1">
      <c r="A26" s="152" t="s">
        <v>100</v>
      </c>
      <c r="B26" s="68" t="s">
        <v>101</v>
      </c>
      <c r="C26" s="98" t="s">
        <v>102</v>
      </c>
      <c r="D26" s="99" t="s">
        <v>65</v>
      </c>
      <c r="E26" s="77">
        <v>14.5</v>
      </c>
      <c r="F26" s="77">
        <v>16</v>
      </c>
      <c r="G26" s="77">
        <v>6.5</v>
      </c>
      <c r="H26" s="77">
        <v>14</v>
      </c>
      <c r="I26" s="77">
        <v>4.5</v>
      </c>
      <c r="J26" s="93">
        <v>10</v>
      </c>
      <c r="K26" s="77">
        <v>15</v>
      </c>
      <c r="L26" s="76">
        <v>80.5</v>
      </c>
      <c r="M26" s="75">
        <v>101.5</v>
      </c>
      <c r="N26" s="33">
        <v>1049940</v>
      </c>
      <c r="O26" s="34">
        <v>1105200</v>
      </c>
      <c r="P26" s="19">
        <f t="shared" si="0"/>
        <v>55260</v>
      </c>
      <c r="Q26" s="52">
        <f t="shared" si="1"/>
        <v>0.05</v>
      </c>
    </row>
    <row r="27" spans="1:414" ht="53.1" hidden="1" customHeight="1" thickBot="1">
      <c r="A27" s="21"/>
      <c r="B27" s="79"/>
      <c r="C27" s="62"/>
      <c r="D27" s="79"/>
      <c r="E27" s="64"/>
      <c r="F27" s="64"/>
      <c r="G27" s="64"/>
      <c r="H27" s="64"/>
      <c r="I27" s="64"/>
      <c r="J27" s="94"/>
      <c r="K27" s="64"/>
      <c r="L27" s="74"/>
      <c r="M27" s="72"/>
      <c r="N27" s="37"/>
      <c r="O27" s="38"/>
      <c r="P27" s="42"/>
      <c r="Q27" s="52"/>
    </row>
    <row r="28" spans="1:414" ht="53.1" customHeight="1">
      <c r="A28" s="142" t="s">
        <v>66</v>
      </c>
      <c r="B28" s="156" t="s">
        <v>67</v>
      </c>
      <c r="C28" s="144" t="s">
        <v>68</v>
      </c>
      <c r="D28" s="145" t="s">
        <v>69</v>
      </c>
      <c r="E28" s="146">
        <v>12</v>
      </c>
      <c r="F28" s="146">
        <v>16.5</v>
      </c>
      <c r="G28" s="146">
        <v>9</v>
      </c>
      <c r="H28" s="146">
        <v>11</v>
      </c>
      <c r="I28" s="146">
        <v>4.5</v>
      </c>
      <c r="J28" s="147">
        <v>13.5</v>
      </c>
      <c r="K28" s="146">
        <v>15</v>
      </c>
      <c r="L28" s="148">
        <v>81.5</v>
      </c>
      <c r="M28" s="149">
        <v>100.5</v>
      </c>
      <c r="N28" s="29">
        <v>856339.5</v>
      </c>
      <c r="O28" s="35">
        <v>901410</v>
      </c>
      <c r="P28" s="11">
        <f t="shared" ref="P28:P48" si="2">O28-N28</f>
        <v>45070.5</v>
      </c>
      <c r="Q28" s="52">
        <f t="shared" ref="Q28:Q48" si="3">P28/O28</f>
        <v>0.05</v>
      </c>
    </row>
    <row r="29" spans="1:414" ht="53.1" customHeight="1">
      <c r="A29" s="157" t="s">
        <v>38</v>
      </c>
      <c r="B29" s="158" t="s">
        <v>39</v>
      </c>
      <c r="C29" s="159" t="s">
        <v>40</v>
      </c>
      <c r="D29" s="160" t="s">
        <v>41</v>
      </c>
      <c r="E29" s="161">
        <v>19.5</v>
      </c>
      <c r="F29" s="161">
        <v>16</v>
      </c>
      <c r="G29" s="161">
        <v>10</v>
      </c>
      <c r="H29" s="161">
        <v>10</v>
      </c>
      <c r="I29" s="161">
        <v>5</v>
      </c>
      <c r="J29" s="175">
        <v>10</v>
      </c>
      <c r="K29" s="161">
        <v>11</v>
      </c>
      <c r="L29" s="163">
        <v>81.5</v>
      </c>
      <c r="M29" s="164">
        <v>100.5</v>
      </c>
      <c r="N29" s="165">
        <v>699960</v>
      </c>
      <c r="O29" s="166">
        <v>736800</v>
      </c>
      <c r="P29" s="167">
        <f t="shared" si="2"/>
        <v>36840</v>
      </c>
      <c r="Q29" s="52">
        <f t="shared" si="3"/>
        <v>0.05</v>
      </c>
    </row>
    <row r="30" spans="1:414" ht="53.1" customHeight="1" thickBot="1">
      <c r="A30" s="152" t="s">
        <v>96</v>
      </c>
      <c r="B30" s="68" t="s">
        <v>97</v>
      </c>
      <c r="C30" s="98" t="s">
        <v>98</v>
      </c>
      <c r="D30" s="99" t="s">
        <v>99</v>
      </c>
      <c r="E30" s="77">
        <v>15.5</v>
      </c>
      <c r="F30" s="77">
        <v>16</v>
      </c>
      <c r="G30" s="77">
        <v>7</v>
      </c>
      <c r="H30" s="77">
        <v>13</v>
      </c>
      <c r="I30" s="77">
        <v>5</v>
      </c>
      <c r="J30" s="176">
        <v>12</v>
      </c>
      <c r="K30" s="77">
        <v>15</v>
      </c>
      <c r="L30" s="76">
        <v>83.5</v>
      </c>
      <c r="M30" s="75">
        <v>100.5</v>
      </c>
      <c r="N30" s="123">
        <v>745256</v>
      </c>
      <c r="O30" s="168">
        <v>784480</v>
      </c>
      <c r="P30" s="125">
        <f t="shared" si="2"/>
        <v>39224</v>
      </c>
      <c r="Q30" s="52">
        <f t="shared" si="3"/>
        <v>0.05</v>
      </c>
    </row>
    <row r="31" spans="1:414" ht="53.1" customHeight="1">
      <c r="A31" s="142" t="s">
        <v>111</v>
      </c>
      <c r="B31" s="143" t="s">
        <v>112</v>
      </c>
      <c r="C31" s="154" t="s">
        <v>113</v>
      </c>
      <c r="D31" s="155" t="s">
        <v>114</v>
      </c>
      <c r="E31" s="146">
        <v>15.5</v>
      </c>
      <c r="F31" s="146">
        <v>14.5</v>
      </c>
      <c r="G31" s="146">
        <v>8</v>
      </c>
      <c r="H31" s="146">
        <v>11</v>
      </c>
      <c r="I31" s="146">
        <v>5</v>
      </c>
      <c r="J31" s="147">
        <v>15</v>
      </c>
      <c r="K31" s="146">
        <v>15</v>
      </c>
      <c r="L31" s="148">
        <v>84</v>
      </c>
      <c r="M31" s="149">
        <v>100</v>
      </c>
      <c r="N31" s="29">
        <v>186656</v>
      </c>
      <c r="O31" s="30">
        <v>196480</v>
      </c>
      <c r="P31" s="11">
        <f t="shared" si="2"/>
        <v>9824</v>
      </c>
      <c r="Q31" s="52">
        <f t="shared" si="3"/>
        <v>0.05</v>
      </c>
    </row>
    <row r="32" spans="1:414" ht="53.1" customHeight="1" thickBot="1">
      <c r="A32" s="169" t="s">
        <v>35</v>
      </c>
      <c r="B32" s="60" t="s">
        <v>36</v>
      </c>
      <c r="C32" s="140" t="s">
        <v>37</v>
      </c>
      <c r="D32" s="170" t="s">
        <v>26</v>
      </c>
      <c r="E32" s="64">
        <v>14</v>
      </c>
      <c r="F32" s="64">
        <v>15.5</v>
      </c>
      <c r="G32" s="64">
        <v>6</v>
      </c>
      <c r="H32" s="64">
        <v>15</v>
      </c>
      <c r="I32" s="64">
        <v>5</v>
      </c>
      <c r="J32" s="94">
        <v>11</v>
      </c>
      <c r="K32" s="64">
        <v>12.5</v>
      </c>
      <c r="L32" s="74">
        <v>79</v>
      </c>
      <c r="M32" s="72">
        <v>100</v>
      </c>
      <c r="N32" s="37">
        <v>1166600</v>
      </c>
      <c r="O32" s="38">
        <v>1228000</v>
      </c>
      <c r="P32" s="42">
        <f t="shared" si="2"/>
        <v>61400</v>
      </c>
      <c r="Q32" s="52">
        <f t="shared" si="3"/>
        <v>0.05</v>
      </c>
    </row>
    <row r="33" spans="1:414" ht="53.1" customHeight="1">
      <c r="A33" s="142" t="s">
        <v>103</v>
      </c>
      <c r="B33" s="143" t="s">
        <v>104</v>
      </c>
      <c r="C33" s="144" t="s">
        <v>105</v>
      </c>
      <c r="D33" s="145" t="s">
        <v>106</v>
      </c>
      <c r="E33" s="146">
        <v>14.5</v>
      </c>
      <c r="F33" s="146">
        <v>15</v>
      </c>
      <c r="G33" s="146">
        <v>9</v>
      </c>
      <c r="H33" s="146">
        <v>10.5</v>
      </c>
      <c r="I33" s="146">
        <v>4</v>
      </c>
      <c r="J33" s="147">
        <v>13</v>
      </c>
      <c r="K33" s="146">
        <v>14.5</v>
      </c>
      <c r="L33" s="148">
        <v>80.5</v>
      </c>
      <c r="M33" s="149">
        <v>99.5</v>
      </c>
      <c r="N33" s="29">
        <v>780767</v>
      </c>
      <c r="O33" s="35">
        <v>821860</v>
      </c>
      <c r="P33" s="11">
        <f t="shared" si="2"/>
        <v>41093</v>
      </c>
      <c r="Q33" s="52">
        <f t="shared" si="3"/>
        <v>0.05</v>
      </c>
    </row>
    <row r="34" spans="1:414" ht="53.1" customHeight="1" thickBot="1">
      <c r="A34" s="152" t="s">
        <v>149</v>
      </c>
      <c r="B34" s="68" t="s">
        <v>150</v>
      </c>
      <c r="C34" s="69" t="s">
        <v>151</v>
      </c>
      <c r="D34" s="70" t="s">
        <v>152</v>
      </c>
      <c r="E34" s="77">
        <v>12.5</v>
      </c>
      <c r="F34" s="77">
        <v>16.5</v>
      </c>
      <c r="G34" s="77">
        <v>7</v>
      </c>
      <c r="H34" s="77">
        <v>14.5</v>
      </c>
      <c r="I34" s="77">
        <v>4</v>
      </c>
      <c r="J34" s="93">
        <v>12.5</v>
      </c>
      <c r="K34" s="77">
        <v>13.5</v>
      </c>
      <c r="L34" s="76">
        <v>80.5</v>
      </c>
      <c r="M34" s="75">
        <v>99.5</v>
      </c>
      <c r="N34" s="33">
        <v>933280</v>
      </c>
      <c r="O34" s="34">
        <v>982400</v>
      </c>
      <c r="P34" s="19">
        <f t="shared" si="2"/>
        <v>49120</v>
      </c>
      <c r="Q34" s="52">
        <f t="shared" si="3"/>
        <v>0.05</v>
      </c>
    </row>
    <row r="35" spans="1:414" ht="53.1" customHeight="1" thickBot="1">
      <c r="A35" s="139" t="s">
        <v>107</v>
      </c>
      <c r="B35" s="111" t="s">
        <v>108</v>
      </c>
      <c r="C35" s="112" t="s">
        <v>109</v>
      </c>
      <c r="D35" s="113" t="s">
        <v>110</v>
      </c>
      <c r="E35" s="103">
        <v>14</v>
      </c>
      <c r="F35" s="103">
        <v>16</v>
      </c>
      <c r="G35" s="103">
        <v>8</v>
      </c>
      <c r="H35" s="103">
        <v>10.5</v>
      </c>
      <c r="I35" s="103">
        <v>4.5</v>
      </c>
      <c r="J35" s="104">
        <v>15</v>
      </c>
      <c r="K35" s="103">
        <v>15</v>
      </c>
      <c r="L35" s="105">
        <v>83</v>
      </c>
      <c r="M35" s="106">
        <v>99</v>
      </c>
      <c r="N35" s="117">
        <v>186656</v>
      </c>
      <c r="O35" s="108">
        <v>196480</v>
      </c>
      <c r="P35" s="109">
        <f t="shared" si="2"/>
        <v>9824</v>
      </c>
      <c r="Q35" s="52">
        <f t="shared" si="3"/>
        <v>0.05</v>
      </c>
    </row>
    <row r="36" spans="1:414" ht="53.1" customHeight="1">
      <c r="A36" s="153" t="s">
        <v>167</v>
      </c>
      <c r="B36" s="143" t="s">
        <v>168</v>
      </c>
      <c r="C36" s="154" t="s">
        <v>169</v>
      </c>
      <c r="D36" s="155" t="s">
        <v>170</v>
      </c>
      <c r="E36" s="146">
        <v>14.5</v>
      </c>
      <c r="F36" s="146">
        <v>14.5</v>
      </c>
      <c r="G36" s="146">
        <v>9</v>
      </c>
      <c r="H36" s="146">
        <v>15</v>
      </c>
      <c r="I36" s="146">
        <v>4.5</v>
      </c>
      <c r="J36" s="147">
        <v>13.5</v>
      </c>
      <c r="K36" s="146">
        <v>13.5</v>
      </c>
      <c r="L36" s="148">
        <v>84.5</v>
      </c>
      <c r="M36" s="149">
        <v>98.5</v>
      </c>
      <c r="N36" s="29">
        <v>466640</v>
      </c>
      <c r="O36" s="30">
        <v>491200</v>
      </c>
      <c r="P36" s="11">
        <f t="shared" si="2"/>
        <v>24560</v>
      </c>
      <c r="Q36" s="52">
        <f t="shared" si="3"/>
        <v>0.05</v>
      </c>
    </row>
    <row r="37" spans="1:414" ht="53.1" customHeight="1">
      <c r="A37" s="157" t="s">
        <v>23</v>
      </c>
      <c r="B37" s="171" t="s">
        <v>24</v>
      </c>
      <c r="C37" s="159" t="s">
        <v>25</v>
      </c>
      <c r="D37" s="160" t="s">
        <v>26</v>
      </c>
      <c r="E37" s="161">
        <v>15.5</v>
      </c>
      <c r="F37" s="161">
        <v>15</v>
      </c>
      <c r="G37" s="161">
        <v>7</v>
      </c>
      <c r="H37" s="161">
        <v>13</v>
      </c>
      <c r="I37" s="161">
        <v>5</v>
      </c>
      <c r="J37" s="162">
        <v>11.5</v>
      </c>
      <c r="K37" s="161">
        <v>12.5</v>
      </c>
      <c r="L37" s="163">
        <v>79.5</v>
      </c>
      <c r="M37" s="164">
        <v>98.5</v>
      </c>
      <c r="N37" s="165">
        <v>689700</v>
      </c>
      <c r="O37" s="166">
        <v>726000</v>
      </c>
      <c r="P37" s="167">
        <f t="shared" si="2"/>
        <v>36300</v>
      </c>
      <c r="Q37" s="52">
        <f t="shared" si="3"/>
        <v>0.05</v>
      </c>
    </row>
    <row r="38" spans="1:414" ht="53.1" customHeight="1" thickBot="1">
      <c r="A38" s="21" t="s">
        <v>115</v>
      </c>
      <c r="B38" s="60" t="s">
        <v>116</v>
      </c>
      <c r="C38" s="140" t="s">
        <v>117</v>
      </c>
      <c r="D38" s="141" t="s">
        <v>99</v>
      </c>
      <c r="E38" s="64">
        <v>15</v>
      </c>
      <c r="F38" s="64">
        <v>16</v>
      </c>
      <c r="G38" s="64">
        <v>7</v>
      </c>
      <c r="H38" s="64">
        <v>14</v>
      </c>
      <c r="I38" s="64">
        <v>5</v>
      </c>
      <c r="J38" s="94">
        <v>9.5</v>
      </c>
      <c r="K38" s="64">
        <v>15</v>
      </c>
      <c r="L38" s="74">
        <v>81.5</v>
      </c>
      <c r="M38" s="72">
        <v>98.5</v>
      </c>
      <c r="N38" s="37">
        <v>763011.5</v>
      </c>
      <c r="O38" s="172">
        <v>803170</v>
      </c>
      <c r="P38" s="42">
        <f t="shared" si="2"/>
        <v>40158.5</v>
      </c>
      <c r="Q38" s="52">
        <f t="shared" si="3"/>
        <v>0.05</v>
      </c>
    </row>
    <row r="39" spans="1:414" ht="53.1" customHeight="1">
      <c r="A39" s="142" t="s">
        <v>70</v>
      </c>
      <c r="B39" s="173" t="s">
        <v>71</v>
      </c>
      <c r="C39" s="174" t="s">
        <v>72</v>
      </c>
      <c r="D39" s="173" t="s">
        <v>73</v>
      </c>
      <c r="E39" s="146">
        <v>12.5</v>
      </c>
      <c r="F39" s="146">
        <v>15</v>
      </c>
      <c r="G39" s="146">
        <v>6.5</v>
      </c>
      <c r="H39" s="146">
        <v>10.5</v>
      </c>
      <c r="I39" s="146">
        <v>4.5</v>
      </c>
      <c r="J39" s="147">
        <v>15</v>
      </c>
      <c r="K39" s="146">
        <v>15</v>
      </c>
      <c r="L39" s="148">
        <v>79</v>
      </c>
      <c r="M39" s="149">
        <v>98</v>
      </c>
      <c r="N39" s="29">
        <v>943407</v>
      </c>
      <c r="O39" s="30">
        <v>993060</v>
      </c>
      <c r="P39" s="11">
        <f t="shared" si="2"/>
        <v>49653</v>
      </c>
      <c r="Q39" s="52">
        <f t="shared" si="3"/>
        <v>0.05</v>
      </c>
    </row>
    <row r="40" spans="1:414" ht="53.1" customHeight="1" thickBot="1">
      <c r="A40" s="152" t="s">
        <v>54</v>
      </c>
      <c r="B40" s="68" t="s">
        <v>55</v>
      </c>
      <c r="C40" s="98" t="s">
        <v>56</v>
      </c>
      <c r="D40" s="99" t="s">
        <v>57</v>
      </c>
      <c r="E40" s="77">
        <v>18.5</v>
      </c>
      <c r="F40" s="77">
        <v>15.5</v>
      </c>
      <c r="G40" s="77">
        <v>9</v>
      </c>
      <c r="H40" s="77">
        <v>14</v>
      </c>
      <c r="I40" s="77">
        <v>5</v>
      </c>
      <c r="J40" s="93">
        <v>12</v>
      </c>
      <c r="K40" s="77">
        <v>13</v>
      </c>
      <c r="L40" s="76">
        <v>87</v>
      </c>
      <c r="M40" s="75">
        <v>98</v>
      </c>
      <c r="N40" s="33">
        <v>764085</v>
      </c>
      <c r="O40" s="34">
        <v>804300</v>
      </c>
      <c r="P40" s="19">
        <f t="shared" si="2"/>
        <v>40215</v>
      </c>
      <c r="Q40" s="52">
        <f t="shared" si="3"/>
        <v>0.05</v>
      </c>
    </row>
    <row r="41" spans="1:414" ht="48" customHeight="1" thickBot="1">
      <c r="A41" s="20" t="s">
        <v>118</v>
      </c>
      <c r="B41" s="59" t="s">
        <v>119</v>
      </c>
      <c r="C41" s="65" t="s">
        <v>120</v>
      </c>
      <c r="D41" s="66" t="s">
        <v>121</v>
      </c>
      <c r="E41" s="63">
        <v>12</v>
      </c>
      <c r="F41" s="63">
        <v>15.5</v>
      </c>
      <c r="G41" s="63">
        <v>8</v>
      </c>
      <c r="H41" s="63">
        <v>11.5</v>
      </c>
      <c r="I41" s="63">
        <v>5</v>
      </c>
      <c r="J41" s="92">
        <v>14.5</v>
      </c>
      <c r="K41" s="63">
        <v>15</v>
      </c>
      <c r="L41" s="73">
        <v>81.5</v>
      </c>
      <c r="M41" s="71">
        <v>97.5</v>
      </c>
      <c r="N41" s="29">
        <v>835920</v>
      </c>
      <c r="O41" s="30">
        <v>880920</v>
      </c>
      <c r="P41" s="11">
        <f t="shared" si="2"/>
        <v>45000</v>
      </c>
      <c r="Q41" s="53">
        <f t="shared" si="3"/>
        <v>5.1082958724969353E-2</v>
      </c>
    </row>
    <row r="42" spans="1:414" ht="53.1" customHeight="1">
      <c r="A42" s="142" t="s">
        <v>85</v>
      </c>
      <c r="B42" s="173" t="s">
        <v>86</v>
      </c>
      <c r="C42" s="174" t="s">
        <v>87</v>
      </c>
      <c r="D42" s="173" t="s">
        <v>88</v>
      </c>
      <c r="E42" s="146">
        <v>12.5</v>
      </c>
      <c r="F42" s="146">
        <v>12.5</v>
      </c>
      <c r="G42" s="146">
        <v>6</v>
      </c>
      <c r="H42" s="146">
        <v>15</v>
      </c>
      <c r="I42" s="146">
        <v>4.5</v>
      </c>
      <c r="J42" s="147">
        <v>15</v>
      </c>
      <c r="K42" s="146">
        <v>14</v>
      </c>
      <c r="L42" s="148">
        <v>79.5</v>
      </c>
      <c r="M42" s="149">
        <v>96.5</v>
      </c>
      <c r="N42" s="29">
        <v>762470</v>
      </c>
      <c r="O42" s="30">
        <v>802600</v>
      </c>
      <c r="P42" s="11">
        <f t="shared" si="2"/>
        <v>40130</v>
      </c>
      <c r="Q42" s="52">
        <f t="shared" si="3"/>
        <v>0.05</v>
      </c>
    </row>
    <row r="43" spans="1:414" ht="53.1" customHeight="1" thickBot="1">
      <c r="A43" s="1" t="s">
        <v>92</v>
      </c>
      <c r="B43" s="80" t="s">
        <v>93</v>
      </c>
      <c r="C43" s="67" t="s">
        <v>94</v>
      </c>
      <c r="D43" s="80" t="s">
        <v>95</v>
      </c>
      <c r="E43" s="77">
        <v>12.5</v>
      </c>
      <c r="F43" s="77">
        <v>16.5</v>
      </c>
      <c r="G43" s="77">
        <v>8</v>
      </c>
      <c r="H43" s="77">
        <v>11</v>
      </c>
      <c r="I43" s="77">
        <v>4.5</v>
      </c>
      <c r="J43" s="93">
        <v>10</v>
      </c>
      <c r="K43" s="77">
        <v>15</v>
      </c>
      <c r="L43" s="76">
        <v>77.5</v>
      </c>
      <c r="M43" s="75">
        <v>96.5</v>
      </c>
      <c r="N43" s="33">
        <v>844502.5</v>
      </c>
      <c r="O43" s="34">
        <v>888950</v>
      </c>
      <c r="P43" s="19">
        <f t="shared" si="2"/>
        <v>44447.5</v>
      </c>
      <c r="Q43" s="52">
        <f t="shared" si="3"/>
        <v>0.05</v>
      </c>
    </row>
    <row r="44" spans="1:414" ht="53.1" customHeight="1" thickBot="1">
      <c r="A44" s="86" t="s">
        <v>89</v>
      </c>
      <c r="B44" s="78" t="s">
        <v>90</v>
      </c>
      <c r="C44" s="61" t="s">
        <v>91</v>
      </c>
      <c r="D44" s="78" t="s">
        <v>88</v>
      </c>
      <c r="E44" s="63">
        <v>12</v>
      </c>
      <c r="F44" s="63">
        <v>12.5</v>
      </c>
      <c r="G44" s="63">
        <v>6</v>
      </c>
      <c r="H44" s="63">
        <v>15</v>
      </c>
      <c r="I44" s="63">
        <v>4.5</v>
      </c>
      <c r="J44" s="92">
        <v>15</v>
      </c>
      <c r="K44" s="63">
        <v>14</v>
      </c>
      <c r="L44" s="73">
        <v>79</v>
      </c>
      <c r="M44" s="71">
        <v>96</v>
      </c>
      <c r="N44" s="29">
        <v>762470</v>
      </c>
      <c r="O44" s="30">
        <v>802600</v>
      </c>
      <c r="P44" s="11">
        <f t="shared" si="2"/>
        <v>40130</v>
      </c>
      <c r="Q44" s="52">
        <f t="shared" si="3"/>
        <v>0.05</v>
      </c>
    </row>
    <row r="45" spans="1:414" ht="53.1" customHeight="1" thickBot="1">
      <c r="A45" s="18" t="s">
        <v>42</v>
      </c>
      <c r="B45" s="59" t="s">
        <v>43</v>
      </c>
      <c r="C45" s="57" t="s">
        <v>44</v>
      </c>
      <c r="D45" s="58" t="s">
        <v>45</v>
      </c>
      <c r="E45" s="63">
        <v>19.5</v>
      </c>
      <c r="F45" s="63">
        <v>15.5</v>
      </c>
      <c r="G45" s="63">
        <v>10</v>
      </c>
      <c r="H45" s="63">
        <v>10</v>
      </c>
      <c r="I45" s="63">
        <v>5</v>
      </c>
      <c r="J45" s="92">
        <v>10</v>
      </c>
      <c r="K45" s="63">
        <v>11</v>
      </c>
      <c r="L45" s="73">
        <v>81</v>
      </c>
      <c r="M45" s="71">
        <v>95</v>
      </c>
      <c r="N45" s="29">
        <v>699960</v>
      </c>
      <c r="O45" s="30">
        <v>736800</v>
      </c>
      <c r="P45" s="11">
        <f t="shared" si="2"/>
        <v>36840</v>
      </c>
      <c r="Q45" s="52">
        <f t="shared" si="3"/>
        <v>0.05</v>
      </c>
    </row>
    <row r="46" spans="1:414" ht="53.1" customHeight="1" thickBot="1">
      <c r="A46" s="86" t="s">
        <v>137</v>
      </c>
      <c r="B46" s="59" t="s">
        <v>138</v>
      </c>
      <c r="C46" s="65" t="s">
        <v>139</v>
      </c>
      <c r="D46" s="66" t="s">
        <v>140</v>
      </c>
      <c r="E46" s="63">
        <v>12.5</v>
      </c>
      <c r="F46" s="63">
        <v>12.5</v>
      </c>
      <c r="G46" s="63">
        <v>9</v>
      </c>
      <c r="H46" s="63">
        <v>12.5</v>
      </c>
      <c r="I46" s="63">
        <v>5</v>
      </c>
      <c r="J46" s="92">
        <v>12</v>
      </c>
      <c r="K46" s="63">
        <v>15</v>
      </c>
      <c r="L46" s="73">
        <v>78.5</v>
      </c>
      <c r="M46" s="71">
        <v>92.5</v>
      </c>
      <c r="N46" s="29">
        <v>933280</v>
      </c>
      <c r="O46" s="30">
        <v>982400</v>
      </c>
      <c r="P46" s="11">
        <f t="shared" si="2"/>
        <v>49120</v>
      </c>
      <c r="Q46" s="52">
        <f t="shared" si="3"/>
        <v>0.05</v>
      </c>
    </row>
    <row r="47" spans="1:414" s="2" customFormat="1" ht="53.1" customHeight="1" thickBot="1">
      <c r="A47" s="18" t="s">
        <v>15</v>
      </c>
      <c r="B47" s="78" t="s">
        <v>16</v>
      </c>
      <c r="C47" s="61" t="s">
        <v>17</v>
      </c>
      <c r="D47" s="78" t="s">
        <v>18</v>
      </c>
      <c r="E47" s="63">
        <v>15.5</v>
      </c>
      <c r="F47" s="63">
        <v>14</v>
      </c>
      <c r="G47" s="63">
        <v>8.5</v>
      </c>
      <c r="H47" s="63">
        <v>11.5</v>
      </c>
      <c r="I47" s="63">
        <v>4</v>
      </c>
      <c r="J47" s="92">
        <v>13.5</v>
      </c>
      <c r="K47" s="63">
        <v>13</v>
      </c>
      <c r="L47" s="73">
        <v>80</v>
      </c>
      <c r="M47" s="71">
        <v>92</v>
      </c>
      <c r="N47" s="29">
        <v>785916</v>
      </c>
      <c r="O47" s="30">
        <v>827280</v>
      </c>
      <c r="P47" s="11">
        <f t="shared" si="2"/>
        <v>41364</v>
      </c>
      <c r="Q47" s="52">
        <f t="shared" si="3"/>
        <v>0.05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</row>
    <row r="48" spans="1:414" s="2" customFormat="1" ht="53.1" customHeight="1" thickBot="1">
      <c r="A48" s="110" t="s">
        <v>145</v>
      </c>
      <c r="B48" s="111" t="s">
        <v>146</v>
      </c>
      <c r="C48" s="116" t="s">
        <v>147</v>
      </c>
      <c r="D48" s="121" t="s">
        <v>148</v>
      </c>
      <c r="E48" s="103">
        <v>12.5</v>
      </c>
      <c r="F48" s="103">
        <v>13</v>
      </c>
      <c r="G48" s="103">
        <v>10</v>
      </c>
      <c r="H48" s="103">
        <v>12.5</v>
      </c>
      <c r="I48" s="103">
        <v>4</v>
      </c>
      <c r="J48" s="104">
        <v>12</v>
      </c>
      <c r="K48" s="103">
        <v>13</v>
      </c>
      <c r="L48" s="105">
        <v>77</v>
      </c>
      <c r="M48" s="106">
        <v>89</v>
      </c>
      <c r="N48" s="117">
        <v>349700</v>
      </c>
      <c r="O48" s="108">
        <v>368400</v>
      </c>
      <c r="P48" s="109">
        <f t="shared" si="2"/>
        <v>18700</v>
      </c>
      <c r="Q48" s="53">
        <f t="shared" si="3"/>
        <v>5.0760043431053205E-2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</row>
    <row r="49" spans="13:17" ht="13.5" thickBot="1"/>
    <row r="50" spans="13:17" ht="16.5" thickBot="1">
      <c r="M50" s="43" t="s">
        <v>178</v>
      </c>
      <c r="N50" s="45">
        <f>SUM(N5:N48)</f>
        <v>33780012.5</v>
      </c>
      <c r="O50" s="45">
        <f>SUM(O5:O48)</f>
        <v>35559510</v>
      </c>
      <c r="P50" s="46">
        <f>O50-N50</f>
        <v>1779497.5</v>
      </c>
      <c r="Q50" s="55">
        <f>P50/O50</f>
        <v>5.0042801489671822E-2</v>
      </c>
    </row>
    <row r="51" spans="13:17" ht="15.75">
      <c r="M51" s="43"/>
      <c r="N51" s="44"/>
      <c r="O51" s="44"/>
      <c r="P51" s="43"/>
      <c r="Q51" s="54"/>
    </row>
    <row r="58" spans="13:17">
      <c r="O58" s="39"/>
    </row>
  </sheetData>
  <sheetProtection sort="0" autoFilter="0"/>
  <autoFilter ref="A4:P48"/>
  <sortState ref="A5:Q48">
    <sortCondition descending="1" ref="M5"/>
  </sortState>
  <mergeCells count="1">
    <mergeCell ref="E1:J1"/>
  </mergeCells>
  <pageMargins left="0.25" right="0.25" top="0.75" bottom="0.75" header="0.3" footer="0.3"/>
  <pageSetup paperSize="9" scale="57" orientation="landscape" r:id="rId1"/>
  <headerFooter>
    <oddHeader>&amp;C Lista projektów, które wpłynęły w odpowiedzi na konkurs nr&amp;"Calibri,Pogrubiony" POWR.01.02.01-IP.24-14-001/20 &amp;"Calibri,Standardowy"
Działania 1.2 /Poddziałania 1.2.1 PO WER 2014-2020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Lista_ocenionych projektów_WCAG</vt:lpstr>
      <vt:lpstr>Negocjajce_pkt rozstzygajace</vt:lpstr>
      <vt:lpstr>'Lista_ocenionych projektów_WCAG'!Obszar_wydruku</vt:lpstr>
      <vt:lpstr>'Negocjajce_pkt rozstzygajace'!Obszar_wydruku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Niewęgłowska</dc:creator>
  <cp:lastModifiedBy>Magdalena Czarnecka</cp:lastModifiedBy>
  <cp:lastPrinted>2023-12-28T14:15:27Z</cp:lastPrinted>
  <dcterms:created xsi:type="dcterms:W3CDTF">2020-06-01T07:33:34Z</dcterms:created>
  <dcterms:modified xsi:type="dcterms:W3CDTF">2024-01-16T08:07:00Z</dcterms:modified>
</cp:coreProperties>
</file>